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0" yWindow="135" windowWidth="14550" windowHeight="9930"/>
  </bookViews>
  <sheets>
    <sheet name="расчет" sheetId="1" r:id="rId1"/>
    <sheet name="ассортаментная ведомость" sheetId="2" r:id="rId2"/>
  </sheets>
  <definedNames>
    <definedName name="_xlnm.Print_Area" localSheetId="1">'ассортаментная ведомость'!$A$2:$H$38</definedName>
    <definedName name="_xlnm.Print_Area" localSheetId="0">расчет!$C$1:$H$48</definedName>
  </definedNames>
  <calcPr calcId="145621"/>
</workbook>
</file>

<file path=xl/calcChain.xml><?xml version="1.0" encoding="utf-8"?>
<calcChain xmlns="http://schemas.openxmlformats.org/spreadsheetml/2006/main">
  <c r="G23" i="2" l="1"/>
  <c r="G24" i="2"/>
  <c r="G25" i="2"/>
  <c r="G26" i="2"/>
  <c r="G27" i="2"/>
  <c r="G28" i="2"/>
  <c r="G29" i="2"/>
  <c r="G30" i="2"/>
  <c r="G31" i="2"/>
  <c r="G32" i="2"/>
  <c r="G33" i="2"/>
  <c r="G34" i="2"/>
  <c r="G35" i="2"/>
  <c r="G22" i="2"/>
  <c r="H27" i="1"/>
  <c r="H46" i="1"/>
  <c r="H33" i="1"/>
  <c r="H22" i="1"/>
  <c r="H14" i="1"/>
  <c r="G13" i="1"/>
  <c r="H13" i="1" s="1"/>
  <c r="H48" i="1" s="1"/>
  <c r="H18" i="1"/>
  <c r="H31" i="1"/>
  <c r="H30" i="1"/>
  <c r="H45" i="1"/>
  <c r="H20" i="1"/>
  <c r="H19" i="1"/>
  <c r="H28" i="1"/>
  <c r="H38" i="1"/>
  <c r="H26" i="1"/>
  <c r="H42" i="1"/>
  <c r="H41" i="1"/>
  <c r="H40" i="1"/>
  <c r="H39" i="1"/>
  <c r="H36" i="1"/>
  <c r="H37" i="1"/>
  <c r="H35" i="1"/>
  <c r="H25" i="1"/>
  <c r="H24" i="1"/>
  <c r="H29" i="1"/>
  <c r="H21" i="1"/>
  <c r="H17" i="1"/>
  <c r="H15" i="1"/>
  <c r="H12" i="1"/>
  <c r="G18" i="2"/>
  <c r="G16" i="2"/>
  <c r="G15" i="2"/>
  <c r="G17" i="2"/>
  <c r="D13" i="2"/>
  <c r="G10" i="2"/>
  <c r="G8" i="2"/>
  <c r="G36" i="2" s="1"/>
  <c r="H23" i="1" s="1"/>
</calcChain>
</file>

<file path=xl/sharedStrings.xml><?xml version="1.0" encoding="utf-8"?>
<sst xmlns="http://schemas.openxmlformats.org/spreadsheetml/2006/main" count="187" uniqueCount="153">
  <si>
    <t>№ п.п</t>
  </si>
  <si>
    <t>название</t>
  </si>
  <si>
    <t>русское</t>
  </si>
  <si>
    <t>латинчкое</t>
  </si>
  <si>
    <t>деревья хвойные</t>
  </si>
  <si>
    <t>Н-1,8 Д-0,6</t>
  </si>
  <si>
    <t>размер (м)</t>
  </si>
  <si>
    <t>деревья лиственные</t>
  </si>
  <si>
    <t xml:space="preserve"> </t>
  </si>
  <si>
    <t>Н-4 Д-10</t>
  </si>
  <si>
    <t>кустарники хвойные</t>
  </si>
  <si>
    <t>Н-0,5 Д-1-1,5</t>
  </si>
  <si>
    <t xml:space="preserve">Можжевельник казацкий </t>
  </si>
  <si>
    <t>или</t>
  </si>
  <si>
    <t xml:space="preserve">кустпарники лиственные </t>
  </si>
  <si>
    <t>Н-0,3 Д- 0,4</t>
  </si>
  <si>
    <t>Н 0,6 Д-0,6</t>
  </si>
  <si>
    <t>Н-1 Д-1</t>
  </si>
  <si>
    <t xml:space="preserve">H - высота саженца, м             B - ширина саженца, м            </t>
  </si>
  <si>
    <t xml:space="preserve">№ </t>
  </si>
  <si>
    <t>Наименование</t>
  </si>
  <si>
    <t>шт.</t>
  </si>
  <si>
    <t>кв.,м</t>
  </si>
  <si>
    <t>Металлическая кованная система "Орбиты"</t>
  </si>
  <si>
    <t xml:space="preserve">Деревянный настил </t>
  </si>
  <si>
    <t>Очаг</t>
  </si>
  <si>
    <t>м2</t>
  </si>
  <si>
    <t>м3</t>
  </si>
  <si>
    <t>м/ч</t>
  </si>
  <si>
    <t>шт</t>
  </si>
  <si>
    <t>комплект</t>
  </si>
  <si>
    <t>ИТОГО</t>
  </si>
  <si>
    <t>банка</t>
  </si>
  <si>
    <t>Галька средняя  на дорожку (10 см)</t>
  </si>
  <si>
    <t>работы по демонтажу выстовочной компазиции</t>
  </si>
  <si>
    <t xml:space="preserve">материалы </t>
  </si>
  <si>
    <t xml:space="preserve"> работы по монтажу выставочной компазиции</t>
  </si>
  <si>
    <t>№ п/п</t>
  </si>
  <si>
    <t>латинское</t>
  </si>
  <si>
    <t xml:space="preserve">Мiscanthus sinensis </t>
  </si>
  <si>
    <t>Molinia caerulea</t>
  </si>
  <si>
    <t>Petunia hybrida.</t>
  </si>
  <si>
    <t>Salvia officinalis L.</t>
  </si>
  <si>
    <t>Salvia officinalis</t>
  </si>
  <si>
    <t>кг</t>
  </si>
  <si>
    <t>Площадь, м2</t>
  </si>
  <si>
    <t>Кол-во, шт</t>
  </si>
  <si>
    <t>стриженная на места</t>
  </si>
  <si>
    <t>штамб</t>
  </si>
  <si>
    <t>форма шар</t>
  </si>
  <si>
    <t>2. ЦВЕТНИКИ</t>
  </si>
  <si>
    <t>1.ЗЕЛЕНЫЕ НАСАЖДЕНИЯ</t>
  </si>
  <si>
    <t>а</t>
  </si>
  <si>
    <t>б</t>
  </si>
  <si>
    <t>в</t>
  </si>
  <si>
    <t>г</t>
  </si>
  <si>
    <t>д</t>
  </si>
  <si>
    <t>е</t>
  </si>
  <si>
    <t>ж</t>
  </si>
  <si>
    <t>з</t>
  </si>
  <si>
    <t>к</t>
  </si>
  <si>
    <t>л</t>
  </si>
  <si>
    <t>м</t>
  </si>
  <si>
    <t>н</t>
  </si>
  <si>
    <t>о</t>
  </si>
  <si>
    <t>и</t>
  </si>
  <si>
    <t>ЦЕНА</t>
  </si>
  <si>
    <t>СТОИМОСТЬ</t>
  </si>
  <si>
    <t>норма посадки (шт/м2)</t>
  </si>
  <si>
    <t>Кол-во</t>
  </si>
  <si>
    <t>примечания</t>
  </si>
  <si>
    <t xml:space="preserve">ИТОГО: </t>
  </si>
  <si>
    <t>Н-1,2(1,3)      Д-1,2(1,5)</t>
  </si>
  <si>
    <t xml:space="preserve">Примечание: </t>
  </si>
  <si>
    <t>Ассортиментная ведомость</t>
  </si>
  <si>
    <t>Стоимость, руб.</t>
  </si>
  <si>
    <t>Цена, руб.</t>
  </si>
  <si>
    <t>Ед., изм.</t>
  </si>
  <si>
    <t>Туя западная "Брабант"</t>
  </si>
  <si>
    <t>Тhuja occidentalis "Brabant"</t>
  </si>
  <si>
    <t>Клен остролистный "Глобозум"</t>
  </si>
  <si>
    <t>Acer platanoides "Globosum"</t>
  </si>
  <si>
    <t>Juniperus   sabina ('Blaue Donau'/'Blue Donaube')</t>
  </si>
  <si>
    <t xml:space="preserve"> или Можжевельник виргинский "Грей Оул"</t>
  </si>
  <si>
    <t>Juniperus virginiana "Grey Owl"</t>
  </si>
  <si>
    <t>Дерен  белый  "Элегантиссима"</t>
  </si>
  <si>
    <t>Cornus alba "Elegantissima"</t>
  </si>
  <si>
    <t>Ива цельнолистная "Хакуро Нишики"</t>
  </si>
  <si>
    <t>Salix integra Thunb. "Hakuro Nishiki"</t>
  </si>
  <si>
    <t>Cпирея серая  (пепельная)</t>
  </si>
  <si>
    <t xml:space="preserve">Spiraea × cinerea "Grefsheim"  </t>
  </si>
  <si>
    <t>Пузыреплодник калинолистный "Диаболо"</t>
  </si>
  <si>
    <t>Physocarpus opulifolius "Diablo"</t>
  </si>
  <si>
    <t xml:space="preserve">Вейник наземный </t>
  </si>
  <si>
    <t xml:space="preserve">Калоцефалус </t>
  </si>
  <si>
    <t xml:space="preserve">Капуста </t>
  </si>
  <si>
    <t xml:space="preserve">Лаванда узколистная </t>
  </si>
  <si>
    <t xml:space="preserve">Мискантус китайский </t>
  </si>
  <si>
    <t xml:space="preserve">Молиния голубая </t>
  </si>
  <si>
    <t>Перовския</t>
  </si>
  <si>
    <t>Петуния белая</t>
  </si>
  <si>
    <t>Петуния синяя</t>
  </si>
  <si>
    <t>Просо прутевидное</t>
  </si>
  <si>
    <t>Роза гибридная</t>
  </si>
  <si>
    <t>Сцевола</t>
  </si>
  <si>
    <t>Сальвия белая</t>
  </si>
  <si>
    <t>Шалфей</t>
  </si>
  <si>
    <t>Calamagróstis epigéjos</t>
  </si>
  <si>
    <t>Calocephalus brownii</t>
  </si>
  <si>
    <t>Brassica oleracea var. Acephala</t>
  </si>
  <si>
    <t>Lavandula officinalis</t>
  </si>
  <si>
    <t xml:space="preserve">Perovskiа </t>
  </si>
  <si>
    <t>Panicum virgatum</t>
  </si>
  <si>
    <t>Rosa  hybrida</t>
  </si>
  <si>
    <t>Scaevola</t>
  </si>
  <si>
    <t>Скамейки</t>
  </si>
  <si>
    <t>Покрытие из плитки под очаг</t>
  </si>
  <si>
    <t xml:space="preserve">Стальная полоса 600х10 вокруг деревянного настила </t>
  </si>
  <si>
    <t>Песок речной- основание  дорожки</t>
  </si>
  <si>
    <t>Геотекстиль под дорожку, отсыкку</t>
  </si>
  <si>
    <t>Земля для цветников, посадки</t>
  </si>
  <si>
    <t>Лаги деревянные под настил</t>
  </si>
  <si>
    <t>Посадочный материал</t>
  </si>
  <si>
    <t xml:space="preserve">Кресла-подушки </t>
  </si>
  <si>
    <t>Светильники на орбитах</t>
  </si>
  <si>
    <t>Светодиодный тротуарный светильник 13W 6400K 230V IP65 Feron 3734 11858</t>
  </si>
  <si>
    <t>Игровое оборудование (качели, гамак)</t>
  </si>
  <si>
    <t>Доставка  материала</t>
  </si>
  <si>
    <t>Краска по металлу</t>
  </si>
  <si>
    <t>Краска по дереву</t>
  </si>
  <si>
    <t>Крепежные элементы</t>
  </si>
  <si>
    <t>Газон рулонный</t>
  </si>
  <si>
    <t>Посадка туи</t>
  </si>
  <si>
    <t>Посадка лиственных деревьев</t>
  </si>
  <si>
    <t>Посадка кустарников</t>
  </si>
  <si>
    <t>Устройчтво цветника</t>
  </si>
  <si>
    <t>Устройство  настила деревянного</t>
  </si>
  <si>
    <t>Устройство дорожки</t>
  </si>
  <si>
    <t>Монтаж светильников</t>
  </si>
  <si>
    <t>Монтаж металлоконструкции</t>
  </si>
  <si>
    <t>Монтаж ограждения</t>
  </si>
  <si>
    <t>Укладка газона</t>
  </si>
  <si>
    <t>Мульчирующий материал (щепа)  -декоративная отсыпка (10 см) мешки по 60 л</t>
  </si>
  <si>
    <t xml:space="preserve"> Антуан де Сент-Экзюпери</t>
  </si>
  <si>
    <r>
      <t xml:space="preserve">"Взрослые очень любят цифры. </t>
    </r>
    <r>
      <rPr>
        <i/>
        <sz val="10"/>
        <color indexed="8"/>
        <rFont val="Calibri"/>
        <family val="2"/>
        <charset val="204"/>
      </rPr>
      <t xml:space="preserve">                                                                                                       Когда рассказываешь им, что у тебя появился новый друг, они никогда не спросят о самом главном. Никогда они не скажут: «А какой у него голос? В какие игры он любит играть? Ловит ли он бабочек?» Они спрашивают: «Сколько ему лет? Сколько у него братьев? Сколько он весит? Сколько зарабатывает его отец?» И после этого воображают, что узнали человека."                                                       </t>
    </r>
  </si>
  <si>
    <t xml:space="preserve">Расчет стоимости  создания выставочного сада                                   </t>
  </si>
  <si>
    <t xml:space="preserve">"Вселенная Маленького принца"                             </t>
  </si>
  <si>
    <t>Устройство основания под очаг</t>
  </si>
  <si>
    <t>Декоративное пано "Маленький принц" и "Удав, проглотивший слона"</t>
  </si>
  <si>
    <t>Установка пано "Маленький принц" и "Удав, проглотивший слона"</t>
  </si>
  <si>
    <t>м.п.</t>
  </si>
  <si>
    <t>Ограждение "Млечный путь"</t>
  </si>
  <si>
    <t xml:space="preserve">Бордюрная лента  (отбивка дорожки, отсыпки)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</si>
</sst>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b/>
      <sz val="22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sz val="12"/>
      <color indexed="8"/>
      <name val="Calibri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0" borderId="0" xfId="0" applyFont="1"/>
    <xf numFmtId="0" fontId="7" fillId="0" borderId="0" xfId="0" applyFont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164" fontId="0" fillId="2" borderId="0" xfId="0" applyNumberFormat="1" applyFill="1" applyAlignment="1">
      <alignment horizontal="right"/>
    </xf>
    <xf numFmtId="0" fontId="5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wrapText="1"/>
    </xf>
    <xf numFmtId="164" fontId="3" fillId="2" borderId="0" xfId="1" applyNumberFormat="1" applyFont="1" applyFill="1" applyAlignment="1">
      <alignment horizontal="right"/>
    </xf>
    <xf numFmtId="0" fontId="3" fillId="2" borderId="0" xfId="1" applyFont="1" applyFill="1"/>
    <xf numFmtId="0" fontId="7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16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164" fontId="4" fillId="2" borderId="15" xfId="1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164" fontId="17" fillId="2" borderId="11" xfId="1" applyNumberFormat="1" applyFont="1" applyFill="1" applyBorder="1" applyAlignment="1">
      <alignment horizontal="center" vertical="center"/>
    </xf>
    <xf numFmtId="164" fontId="17" fillId="2" borderId="12" xfId="1" applyNumberFormat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 vertical="center"/>
    </xf>
    <xf numFmtId="164" fontId="17" fillId="2" borderId="3" xfId="1" applyNumberFormat="1" applyFont="1" applyFill="1" applyBorder="1" applyAlignment="1">
      <alignment horizontal="center" vertical="center"/>
    </xf>
    <xf numFmtId="164" fontId="18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7" fillId="2" borderId="8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7" fillId="2" borderId="9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center" vertical="center"/>
    </xf>
    <xf numFmtId="164" fontId="17" fillId="2" borderId="9" xfId="0" applyNumberFormat="1" applyFont="1" applyFill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164" fontId="17" fillId="2" borderId="11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justify" wrapText="1"/>
    </xf>
    <xf numFmtId="0" fontId="19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5" borderId="0" xfId="0" applyFill="1"/>
    <xf numFmtId="0" fontId="8" fillId="2" borderId="18" xfId="1" applyFont="1" applyFill="1" applyBorder="1" applyAlignment="1">
      <alignment horizontal="center" wrapText="1"/>
    </xf>
    <xf numFmtId="0" fontId="8" fillId="2" borderId="19" xfId="1" applyFont="1" applyFill="1" applyBorder="1" applyAlignment="1">
      <alignment horizontal="center" wrapText="1"/>
    </xf>
    <xf numFmtId="0" fontId="8" fillId="2" borderId="20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wrapText="1"/>
    </xf>
    <xf numFmtId="0" fontId="19" fillId="2" borderId="0" xfId="0" applyFont="1" applyFill="1" applyAlignment="1">
      <alignment horizontal="right" vertical="top" wrapText="1"/>
    </xf>
    <xf numFmtId="164" fontId="14" fillId="3" borderId="18" xfId="0" applyNumberFormat="1" applyFont="1" applyFill="1" applyBorder="1" applyAlignment="1">
      <alignment horizontal="center" vertical="center"/>
    </xf>
    <xf numFmtId="164" fontId="14" fillId="3" borderId="20" xfId="0" applyNumberFormat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view="pageBreakPreview" zoomScale="85" zoomScaleNormal="85" workbookViewId="0">
      <selection activeCell="J15" sqref="J15"/>
    </sheetView>
  </sheetViews>
  <sheetFormatPr defaultRowHeight="15" x14ac:dyDescent="0.25"/>
  <cols>
    <col min="3" max="3" width="9.140625" style="1"/>
    <col min="4" max="4" width="46.28515625" style="14" customWidth="1"/>
    <col min="5" max="5" width="10.28515625" style="1" customWidth="1"/>
    <col min="6" max="6" width="12" style="1" customWidth="1"/>
    <col min="7" max="8" width="19.5703125" style="15" customWidth="1"/>
  </cols>
  <sheetData>
    <row r="1" spans="1:12" ht="92.25" customHeight="1" x14ac:dyDescent="0.25">
      <c r="A1" s="37"/>
      <c r="B1" s="37"/>
      <c r="C1" s="95"/>
      <c r="D1" s="95"/>
      <c r="E1" s="109" t="s">
        <v>144</v>
      </c>
      <c r="F1" s="109"/>
      <c r="G1" s="109"/>
      <c r="H1" s="109"/>
      <c r="I1" s="37"/>
      <c r="J1" s="37"/>
      <c r="K1" s="37"/>
      <c r="L1" s="37"/>
    </row>
    <row r="2" spans="1:12" ht="17.25" customHeight="1" x14ac:dyDescent="0.25">
      <c r="A2" s="37"/>
      <c r="B2" s="37"/>
      <c r="C2" s="95"/>
      <c r="D2" s="95"/>
      <c r="E2" s="96"/>
      <c r="F2" s="96"/>
      <c r="G2" s="109" t="s">
        <v>143</v>
      </c>
      <c r="H2" s="109"/>
      <c r="I2" s="37"/>
      <c r="J2" s="37"/>
      <c r="K2" s="37"/>
      <c r="L2" s="97"/>
    </row>
    <row r="3" spans="1:12" x14ac:dyDescent="0.25">
      <c r="A3" s="37"/>
      <c r="B3" s="37"/>
      <c r="C3" s="38"/>
      <c r="D3" s="39"/>
      <c r="E3" s="38"/>
      <c r="F3" s="38"/>
      <c r="G3" s="40"/>
      <c r="H3" s="40"/>
      <c r="I3" s="37"/>
      <c r="J3" s="37"/>
      <c r="K3" s="37"/>
      <c r="L3" s="37"/>
    </row>
    <row r="4" spans="1:12" ht="48.75" customHeight="1" x14ac:dyDescent="0.35">
      <c r="A4" s="37"/>
      <c r="B4" s="37"/>
      <c r="C4" s="108" t="s">
        <v>145</v>
      </c>
      <c r="D4" s="108"/>
      <c r="E4" s="108"/>
      <c r="F4" s="108"/>
      <c r="G4" s="108"/>
      <c r="H4" s="108"/>
      <c r="I4" s="41"/>
      <c r="J4" s="41"/>
      <c r="K4" s="37"/>
      <c r="L4" s="37"/>
    </row>
    <row r="5" spans="1:12" ht="25.5" x14ac:dyDescent="0.35">
      <c r="A5" s="37"/>
      <c r="B5" s="37"/>
      <c r="C5" s="108" t="s">
        <v>146</v>
      </c>
      <c r="D5" s="108"/>
      <c r="E5" s="108"/>
      <c r="F5" s="108"/>
      <c r="G5" s="108"/>
      <c r="H5" s="108"/>
      <c r="I5" s="41"/>
      <c r="J5" s="41"/>
      <c r="K5" s="37"/>
      <c r="L5" s="37"/>
    </row>
    <row r="6" spans="1:12" ht="16.5" thickBot="1" x14ac:dyDescent="0.3">
      <c r="A6" s="37"/>
      <c r="B6" s="37"/>
      <c r="C6" s="42"/>
      <c r="D6" s="43"/>
      <c r="E6" s="42"/>
      <c r="F6" s="42"/>
      <c r="G6" s="44"/>
      <c r="H6" s="44"/>
      <c r="I6" s="45"/>
      <c r="J6" s="45"/>
      <c r="K6" s="37"/>
      <c r="L6" s="37"/>
    </row>
    <row r="7" spans="1:12" ht="16.5" thickBot="1" x14ac:dyDescent="0.3">
      <c r="A7" s="37"/>
      <c r="B7" s="37"/>
      <c r="C7" s="57" t="s">
        <v>19</v>
      </c>
      <c r="D7" s="58" t="s">
        <v>20</v>
      </c>
      <c r="E7" s="59" t="s">
        <v>77</v>
      </c>
      <c r="F7" s="59" t="s">
        <v>69</v>
      </c>
      <c r="G7" s="60" t="s">
        <v>76</v>
      </c>
      <c r="H7" s="61" t="s">
        <v>75</v>
      </c>
      <c r="I7" s="45"/>
      <c r="J7" s="45"/>
      <c r="K7" s="37"/>
      <c r="L7" s="37"/>
    </row>
    <row r="8" spans="1:12" ht="16.5" thickBot="1" x14ac:dyDescent="0.3">
      <c r="A8" s="37"/>
      <c r="B8" s="37"/>
      <c r="C8" s="102" t="s">
        <v>35</v>
      </c>
      <c r="D8" s="103"/>
      <c r="E8" s="103"/>
      <c r="F8" s="103"/>
      <c r="G8" s="103"/>
      <c r="H8" s="104"/>
      <c r="I8" s="45"/>
      <c r="J8" s="45"/>
      <c r="K8" s="37"/>
      <c r="L8" s="37"/>
    </row>
    <row r="9" spans="1:12" ht="19.5" customHeight="1" x14ac:dyDescent="0.25">
      <c r="A9" s="37"/>
      <c r="B9" s="37"/>
      <c r="C9" s="68">
        <v>1</v>
      </c>
      <c r="D9" s="93" t="s">
        <v>23</v>
      </c>
      <c r="E9" s="69" t="s">
        <v>21</v>
      </c>
      <c r="F9" s="69">
        <v>1</v>
      </c>
      <c r="G9" s="70" t="s">
        <v>8</v>
      </c>
      <c r="H9" s="71">
        <v>700000</v>
      </c>
      <c r="I9" s="45"/>
      <c r="J9" s="45"/>
      <c r="K9" s="37"/>
      <c r="L9" s="37"/>
    </row>
    <row r="10" spans="1:12" ht="16.5" customHeight="1" x14ac:dyDescent="0.25">
      <c r="A10" s="37"/>
      <c r="B10" s="37"/>
      <c r="C10" s="72">
        <v>2</v>
      </c>
      <c r="D10" s="94" t="s">
        <v>25</v>
      </c>
      <c r="E10" s="73" t="s">
        <v>21</v>
      </c>
      <c r="F10" s="73">
        <v>1</v>
      </c>
      <c r="G10" s="74" t="s">
        <v>8</v>
      </c>
      <c r="H10" s="75">
        <v>42000</v>
      </c>
      <c r="I10" s="45"/>
      <c r="J10" s="45"/>
      <c r="K10" s="37"/>
      <c r="L10" s="37"/>
    </row>
    <row r="11" spans="1:12" ht="19.5" customHeight="1" x14ac:dyDescent="0.25">
      <c r="A11" s="37"/>
      <c r="B11" s="37"/>
      <c r="C11" s="72">
        <v>3</v>
      </c>
      <c r="D11" s="94" t="s">
        <v>115</v>
      </c>
      <c r="E11" s="73" t="s">
        <v>21</v>
      </c>
      <c r="F11" s="73">
        <v>1</v>
      </c>
      <c r="G11" s="74">
        <v>16000</v>
      </c>
      <c r="H11" s="75">
        <v>12000</v>
      </c>
      <c r="I11" s="45"/>
      <c r="J11" s="45"/>
      <c r="K11" s="37"/>
      <c r="L11" s="37"/>
    </row>
    <row r="12" spans="1:12" ht="16.5" customHeight="1" x14ac:dyDescent="0.25">
      <c r="A12" s="37"/>
      <c r="B12" s="37"/>
      <c r="C12" s="142">
        <v>4</v>
      </c>
      <c r="D12" s="143" t="s">
        <v>151</v>
      </c>
      <c r="E12" s="141" t="s">
        <v>150</v>
      </c>
      <c r="F12" s="141">
        <v>6.5</v>
      </c>
      <c r="G12" s="76">
        <v>3600</v>
      </c>
      <c r="H12" s="75">
        <f>G12*F12</f>
        <v>23400</v>
      </c>
      <c r="I12" s="45"/>
      <c r="J12" s="45"/>
      <c r="K12" s="37"/>
      <c r="L12" s="37"/>
    </row>
    <row r="13" spans="1:12" ht="16.5" customHeight="1" x14ac:dyDescent="0.25">
      <c r="A13" s="37"/>
      <c r="B13" s="37"/>
      <c r="C13" s="142">
        <v>5</v>
      </c>
      <c r="D13" s="143" t="s">
        <v>24</v>
      </c>
      <c r="E13" s="141" t="s">
        <v>22</v>
      </c>
      <c r="F13" s="144">
        <v>7.6</v>
      </c>
      <c r="G13" s="76">
        <f>2300+2000</f>
        <v>4300</v>
      </c>
      <c r="H13" s="75">
        <f>G13*F13</f>
        <v>32680</v>
      </c>
      <c r="I13" s="45"/>
      <c r="J13" s="45"/>
      <c r="K13" s="37"/>
      <c r="L13" s="37"/>
    </row>
    <row r="14" spans="1:12" ht="18.75" customHeight="1" x14ac:dyDescent="0.25">
      <c r="A14" s="37"/>
      <c r="B14" s="37"/>
      <c r="C14" s="142">
        <v>6</v>
      </c>
      <c r="D14" s="143" t="s">
        <v>33</v>
      </c>
      <c r="E14" s="141" t="s">
        <v>44</v>
      </c>
      <c r="F14" s="141">
        <v>450</v>
      </c>
      <c r="G14" s="76">
        <v>20.5</v>
      </c>
      <c r="H14" s="75">
        <f>G14*F14</f>
        <v>9225</v>
      </c>
      <c r="I14" s="45"/>
      <c r="J14" s="45"/>
      <c r="K14" s="37"/>
      <c r="L14" s="37"/>
    </row>
    <row r="15" spans="1:12" ht="20.25" customHeight="1" x14ac:dyDescent="0.25">
      <c r="A15" s="37"/>
      <c r="B15" s="37"/>
      <c r="C15" s="142">
        <v>7</v>
      </c>
      <c r="D15" s="143" t="s">
        <v>152</v>
      </c>
      <c r="E15" s="141" t="s">
        <v>150</v>
      </c>
      <c r="F15" s="141">
        <v>56</v>
      </c>
      <c r="G15" s="76">
        <v>346</v>
      </c>
      <c r="H15" s="75">
        <f>G15*F15</f>
        <v>19376</v>
      </c>
      <c r="I15" s="45"/>
      <c r="J15" s="45"/>
      <c r="K15" s="37"/>
      <c r="L15" s="37"/>
    </row>
    <row r="16" spans="1:12" ht="34.5" customHeight="1" x14ac:dyDescent="0.25">
      <c r="A16" s="37"/>
      <c r="B16" s="37"/>
      <c r="C16" s="142">
        <v>8</v>
      </c>
      <c r="D16" s="143" t="s">
        <v>142</v>
      </c>
      <c r="E16" s="141" t="s">
        <v>44</v>
      </c>
      <c r="F16" s="141">
        <v>8</v>
      </c>
      <c r="G16" s="76">
        <v>620</v>
      </c>
      <c r="H16" s="75">
        <v>4500</v>
      </c>
      <c r="I16" s="45"/>
      <c r="J16" s="45"/>
      <c r="K16" s="37"/>
      <c r="L16" s="37"/>
    </row>
    <row r="17" spans="1:12" ht="19.5" customHeight="1" x14ac:dyDescent="0.25">
      <c r="A17" s="37"/>
      <c r="B17" s="37"/>
      <c r="C17" s="142">
        <v>9</v>
      </c>
      <c r="D17" s="143" t="s">
        <v>116</v>
      </c>
      <c r="E17" s="141" t="s">
        <v>26</v>
      </c>
      <c r="F17" s="141">
        <v>5</v>
      </c>
      <c r="G17" s="74">
        <v>7200</v>
      </c>
      <c r="H17" s="75">
        <f t="shared" ref="H17:H22" si="0">G17*F17</f>
        <v>36000</v>
      </c>
      <c r="I17" s="45"/>
      <c r="J17" s="45"/>
      <c r="K17" s="37"/>
      <c r="L17" s="37"/>
    </row>
    <row r="18" spans="1:12" ht="31.5" customHeight="1" x14ac:dyDescent="0.25">
      <c r="A18" s="37"/>
      <c r="B18" s="37"/>
      <c r="C18" s="142">
        <v>10</v>
      </c>
      <c r="D18" s="143" t="s">
        <v>117</v>
      </c>
      <c r="E18" s="141" t="s">
        <v>150</v>
      </c>
      <c r="F18" s="141">
        <v>9.8000000000000007</v>
      </c>
      <c r="G18" s="74">
        <v>720</v>
      </c>
      <c r="H18" s="75">
        <f t="shared" si="0"/>
        <v>7056.0000000000009</v>
      </c>
      <c r="I18" s="45"/>
      <c r="J18" s="45"/>
      <c r="K18" s="37"/>
      <c r="L18" s="37"/>
    </row>
    <row r="19" spans="1:12" ht="21" customHeight="1" x14ac:dyDescent="0.25">
      <c r="A19" s="37"/>
      <c r="B19" s="37"/>
      <c r="C19" s="142">
        <v>11</v>
      </c>
      <c r="D19" s="145" t="s">
        <v>118</v>
      </c>
      <c r="E19" s="141" t="s">
        <v>27</v>
      </c>
      <c r="F19" s="100">
        <v>5</v>
      </c>
      <c r="G19" s="83">
        <v>750</v>
      </c>
      <c r="H19" s="84">
        <f t="shared" si="0"/>
        <v>3750</v>
      </c>
      <c r="I19" s="37"/>
      <c r="J19" s="37"/>
      <c r="K19" s="37"/>
      <c r="L19" s="37"/>
    </row>
    <row r="20" spans="1:12" ht="15.75" x14ac:dyDescent="0.25">
      <c r="A20" s="37"/>
      <c r="B20" s="37"/>
      <c r="C20" s="142">
        <v>12</v>
      </c>
      <c r="D20" s="145" t="s">
        <v>119</v>
      </c>
      <c r="E20" s="141" t="s">
        <v>26</v>
      </c>
      <c r="F20" s="100">
        <v>50</v>
      </c>
      <c r="G20" s="83">
        <v>40</v>
      </c>
      <c r="H20" s="84">
        <f t="shared" si="0"/>
        <v>2000</v>
      </c>
      <c r="I20" s="101" t="s">
        <v>8</v>
      </c>
      <c r="J20" s="37"/>
      <c r="K20" s="37"/>
      <c r="L20" s="37"/>
    </row>
    <row r="21" spans="1:12" ht="15.75" x14ac:dyDescent="0.25">
      <c r="A21" s="37"/>
      <c r="B21" s="37"/>
      <c r="C21" s="142">
        <v>13</v>
      </c>
      <c r="D21" s="145" t="s">
        <v>120</v>
      </c>
      <c r="E21" s="141" t="s">
        <v>26</v>
      </c>
      <c r="F21" s="100">
        <v>4</v>
      </c>
      <c r="G21" s="83">
        <v>1400</v>
      </c>
      <c r="H21" s="84">
        <f t="shared" si="0"/>
        <v>5600</v>
      </c>
      <c r="I21" s="37"/>
      <c r="J21" s="37"/>
      <c r="K21" s="37"/>
      <c r="L21" s="37"/>
    </row>
    <row r="22" spans="1:12" ht="15.75" x14ac:dyDescent="0.25">
      <c r="A22" s="37"/>
      <c r="B22" s="37"/>
      <c r="C22" s="142">
        <v>14</v>
      </c>
      <c r="D22" s="145" t="s">
        <v>121</v>
      </c>
      <c r="E22" s="141" t="s">
        <v>150</v>
      </c>
      <c r="F22" s="100">
        <v>20</v>
      </c>
      <c r="G22" s="83">
        <v>270</v>
      </c>
      <c r="H22" s="84">
        <f t="shared" si="0"/>
        <v>5400</v>
      </c>
      <c r="I22" s="37"/>
      <c r="J22" s="37"/>
      <c r="K22" s="37"/>
      <c r="L22" s="37"/>
    </row>
    <row r="23" spans="1:12" ht="15.75" x14ac:dyDescent="0.25">
      <c r="A23" s="37"/>
      <c r="B23" s="37"/>
      <c r="C23" s="142">
        <v>15</v>
      </c>
      <c r="D23" s="145" t="s">
        <v>122</v>
      </c>
      <c r="E23" s="100"/>
      <c r="F23" s="100"/>
      <c r="G23" s="83"/>
      <c r="H23" s="84">
        <f>'ассортаментная ведомость'!G36</f>
        <v>200337</v>
      </c>
      <c r="I23" s="37"/>
      <c r="J23" s="37"/>
      <c r="K23" s="37"/>
      <c r="L23" s="37"/>
    </row>
    <row r="24" spans="1:12" ht="33" customHeight="1" x14ac:dyDescent="0.25">
      <c r="A24" s="37"/>
      <c r="B24" s="37"/>
      <c r="C24" s="142">
        <v>16</v>
      </c>
      <c r="D24" s="145" t="s">
        <v>148</v>
      </c>
      <c r="E24" s="141" t="s">
        <v>26</v>
      </c>
      <c r="F24" s="100">
        <v>4</v>
      </c>
      <c r="G24" s="83">
        <v>8000</v>
      </c>
      <c r="H24" s="84">
        <f>G24*F24</f>
        <v>32000</v>
      </c>
      <c r="I24" s="37"/>
      <c r="J24" s="37"/>
      <c r="K24" s="37"/>
      <c r="L24" s="37"/>
    </row>
    <row r="25" spans="1:12" ht="15.75" x14ac:dyDescent="0.25">
      <c r="A25" s="37"/>
      <c r="B25" s="37"/>
      <c r="C25" s="142">
        <v>17</v>
      </c>
      <c r="D25" s="145" t="s">
        <v>123</v>
      </c>
      <c r="E25" s="141" t="s">
        <v>21</v>
      </c>
      <c r="F25" s="100">
        <v>5</v>
      </c>
      <c r="G25" s="83">
        <v>2600</v>
      </c>
      <c r="H25" s="84">
        <f>G25*F25</f>
        <v>13000</v>
      </c>
      <c r="I25" s="37"/>
      <c r="J25" s="37"/>
      <c r="K25" s="37"/>
      <c r="L25" s="37"/>
    </row>
    <row r="26" spans="1:12" ht="15.75" x14ac:dyDescent="0.25">
      <c r="A26" s="37"/>
      <c r="B26" s="37"/>
      <c r="C26" s="72">
        <v>18</v>
      </c>
      <c r="D26" s="77" t="s">
        <v>124</v>
      </c>
      <c r="E26" s="73" t="s">
        <v>21</v>
      </c>
      <c r="F26" s="82">
        <v>5</v>
      </c>
      <c r="G26" s="83">
        <v>23500</v>
      </c>
      <c r="H26" s="84">
        <f>G26*F26</f>
        <v>117500</v>
      </c>
      <c r="I26" s="37"/>
      <c r="J26" s="37"/>
      <c r="K26" s="37"/>
      <c r="L26" s="37"/>
    </row>
    <row r="27" spans="1:12" ht="30" x14ac:dyDescent="0.25">
      <c r="A27" s="37"/>
      <c r="B27" s="37"/>
      <c r="C27" s="72"/>
      <c r="D27" s="77" t="s">
        <v>125</v>
      </c>
      <c r="E27" s="73" t="s">
        <v>29</v>
      </c>
      <c r="F27" s="82">
        <v>8</v>
      </c>
      <c r="G27" s="83">
        <v>2300</v>
      </c>
      <c r="H27" s="84">
        <f>G27*F27</f>
        <v>18400</v>
      </c>
      <c r="I27" s="37"/>
      <c r="J27" s="37"/>
      <c r="K27" s="37"/>
      <c r="L27" s="37"/>
    </row>
    <row r="28" spans="1:12" ht="15.75" customHeight="1" x14ac:dyDescent="0.25">
      <c r="A28" s="37"/>
      <c r="B28" s="37"/>
      <c r="C28" s="72">
        <v>19</v>
      </c>
      <c r="D28" s="77" t="s">
        <v>126</v>
      </c>
      <c r="E28" s="73" t="s">
        <v>30</v>
      </c>
      <c r="F28" s="82">
        <v>1</v>
      </c>
      <c r="G28" s="83">
        <v>52000</v>
      </c>
      <c r="H28" s="84">
        <f>G28</f>
        <v>52000</v>
      </c>
      <c r="I28" s="37"/>
      <c r="J28" s="37"/>
      <c r="K28" s="37"/>
      <c r="L28" s="37"/>
    </row>
    <row r="29" spans="1:12" ht="15.75" x14ac:dyDescent="0.25">
      <c r="A29" s="37"/>
      <c r="B29" s="37"/>
      <c r="C29" s="72">
        <v>20</v>
      </c>
      <c r="D29" s="77" t="s">
        <v>127</v>
      </c>
      <c r="E29" s="141" t="s">
        <v>28</v>
      </c>
      <c r="F29" s="82">
        <v>16</v>
      </c>
      <c r="G29" s="83">
        <v>5600</v>
      </c>
      <c r="H29" s="84">
        <f>G29*F29</f>
        <v>89600</v>
      </c>
      <c r="I29" s="37"/>
      <c r="J29" s="37"/>
      <c r="K29" s="37"/>
      <c r="L29" s="37"/>
    </row>
    <row r="30" spans="1:12" ht="15.75" x14ac:dyDescent="0.25">
      <c r="A30" s="37"/>
      <c r="B30" s="37"/>
      <c r="C30" s="72">
        <v>21</v>
      </c>
      <c r="D30" s="77" t="s">
        <v>128</v>
      </c>
      <c r="E30" s="73" t="s">
        <v>32</v>
      </c>
      <c r="F30" s="82">
        <v>2</v>
      </c>
      <c r="G30" s="83">
        <v>1100</v>
      </c>
      <c r="H30" s="84">
        <f>G30*F30</f>
        <v>2200</v>
      </c>
      <c r="I30" s="37"/>
      <c r="J30" s="37"/>
      <c r="K30" s="37"/>
      <c r="L30" s="37"/>
    </row>
    <row r="31" spans="1:12" ht="15.75" x14ac:dyDescent="0.25">
      <c r="A31" s="37"/>
      <c r="B31" s="37"/>
      <c r="C31" s="72">
        <v>22</v>
      </c>
      <c r="D31" s="77" t="s">
        <v>129</v>
      </c>
      <c r="E31" s="73" t="s">
        <v>32</v>
      </c>
      <c r="F31" s="82">
        <v>1</v>
      </c>
      <c r="G31" s="83">
        <v>800</v>
      </c>
      <c r="H31" s="84">
        <f>G31*F31</f>
        <v>800</v>
      </c>
      <c r="I31" s="37"/>
      <c r="J31" s="37"/>
      <c r="K31" s="37"/>
      <c r="L31" s="37"/>
    </row>
    <row r="32" spans="1:12" ht="15.75" x14ac:dyDescent="0.25">
      <c r="A32" s="37"/>
      <c r="B32" s="37"/>
      <c r="C32" s="72">
        <v>23</v>
      </c>
      <c r="D32" s="77" t="s">
        <v>130</v>
      </c>
      <c r="E32" s="141"/>
      <c r="F32" s="82"/>
      <c r="G32" s="83"/>
      <c r="H32" s="84">
        <v>20000</v>
      </c>
      <c r="I32" s="37"/>
      <c r="J32" s="37"/>
      <c r="K32" s="37"/>
      <c r="L32" s="37"/>
    </row>
    <row r="33" spans="1:12" ht="16.5" thickBot="1" x14ac:dyDescent="0.3">
      <c r="A33" s="37"/>
      <c r="B33" s="37"/>
      <c r="C33" s="78">
        <v>24</v>
      </c>
      <c r="D33" s="79" t="s">
        <v>131</v>
      </c>
      <c r="E33" s="80" t="s">
        <v>26</v>
      </c>
      <c r="F33" s="146">
        <v>18</v>
      </c>
      <c r="G33" s="85">
        <v>160</v>
      </c>
      <c r="H33" s="86">
        <f>G33*F33</f>
        <v>2880</v>
      </c>
      <c r="I33" s="37"/>
      <c r="J33" s="37"/>
      <c r="K33" s="37"/>
      <c r="L33" s="37"/>
    </row>
    <row r="34" spans="1:12" s="8" customFormat="1" ht="19.5" customHeight="1" thickBot="1" x14ac:dyDescent="0.3">
      <c r="A34" s="46"/>
      <c r="B34" s="46"/>
      <c r="C34" s="105" t="s">
        <v>36</v>
      </c>
      <c r="D34" s="106"/>
      <c r="E34" s="106"/>
      <c r="F34" s="106"/>
      <c r="G34" s="106"/>
      <c r="H34" s="107"/>
      <c r="I34" s="46"/>
      <c r="J34" s="46"/>
      <c r="K34" s="46"/>
      <c r="L34" s="46"/>
    </row>
    <row r="35" spans="1:12" ht="15.75" x14ac:dyDescent="0.25">
      <c r="A35" s="37"/>
      <c r="B35" s="37"/>
      <c r="C35" s="68">
        <v>25</v>
      </c>
      <c r="D35" s="81" t="s">
        <v>132</v>
      </c>
      <c r="E35" s="87" t="s">
        <v>29</v>
      </c>
      <c r="F35" s="147">
        <v>12</v>
      </c>
      <c r="G35" s="88">
        <v>4000</v>
      </c>
      <c r="H35" s="89">
        <f>G35*F35</f>
        <v>48000</v>
      </c>
      <c r="I35" s="37"/>
      <c r="J35" s="37"/>
      <c r="K35" s="37"/>
      <c r="L35" s="37"/>
    </row>
    <row r="36" spans="1:12" ht="15.75" x14ac:dyDescent="0.25">
      <c r="A36" s="37"/>
      <c r="B36" s="37"/>
      <c r="C36" s="72">
        <v>26</v>
      </c>
      <c r="D36" s="77" t="s">
        <v>133</v>
      </c>
      <c r="E36" s="82" t="s">
        <v>29</v>
      </c>
      <c r="F36" s="82">
        <v>1</v>
      </c>
      <c r="G36" s="83">
        <v>6000</v>
      </c>
      <c r="H36" s="84">
        <f>G36</f>
        <v>6000</v>
      </c>
      <c r="I36" s="37"/>
      <c r="J36" s="37"/>
      <c r="K36" s="37"/>
      <c r="L36" s="37"/>
    </row>
    <row r="37" spans="1:12" ht="15.75" x14ac:dyDescent="0.25">
      <c r="A37" s="37"/>
      <c r="B37" s="37"/>
      <c r="C37" s="72">
        <v>27</v>
      </c>
      <c r="D37" s="77" t="s">
        <v>134</v>
      </c>
      <c r="E37" s="82" t="s">
        <v>29</v>
      </c>
      <c r="F37" s="82">
        <v>12</v>
      </c>
      <c r="G37" s="83">
        <v>2000</v>
      </c>
      <c r="H37" s="84">
        <f>G37*F37</f>
        <v>24000</v>
      </c>
      <c r="I37" s="37"/>
      <c r="J37" s="37"/>
      <c r="K37" s="37"/>
      <c r="L37" s="37"/>
    </row>
    <row r="38" spans="1:12" ht="15.75" x14ac:dyDescent="0.25">
      <c r="A38" s="37"/>
      <c r="B38" s="37"/>
      <c r="C38" s="72">
        <v>28</v>
      </c>
      <c r="D38" s="77" t="s">
        <v>135</v>
      </c>
      <c r="E38" s="82" t="s">
        <v>26</v>
      </c>
      <c r="F38" s="82">
        <v>4</v>
      </c>
      <c r="G38" s="83">
        <v>800</v>
      </c>
      <c r="H38" s="84">
        <f>G38*F38</f>
        <v>3200</v>
      </c>
      <c r="I38" s="37"/>
      <c r="J38" s="37"/>
      <c r="K38" s="37"/>
      <c r="L38" s="37"/>
    </row>
    <row r="39" spans="1:12" ht="15.75" x14ac:dyDescent="0.25">
      <c r="A39" s="37"/>
      <c r="B39" s="37"/>
      <c r="C39" s="72">
        <v>29</v>
      </c>
      <c r="D39" s="77" t="s">
        <v>136</v>
      </c>
      <c r="E39" s="82" t="s">
        <v>29</v>
      </c>
      <c r="F39" s="82">
        <v>1</v>
      </c>
      <c r="G39" s="83">
        <v>15000</v>
      </c>
      <c r="H39" s="84">
        <f>G39</f>
        <v>15000</v>
      </c>
      <c r="I39" s="37"/>
      <c r="J39" s="37"/>
      <c r="K39" s="37"/>
      <c r="L39" s="37"/>
    </row>
    <row r="40" spans="1:12" ht="15.75" x14ac:dyDescent="0.25">
      <c r="A40" s="37"/>
      <c r="B40" s="37"/>
      <c r="C40" s="72">
        <v>30</v>
      </c>
      <c r="D40" s="77" t="s">
        <v>147</v>
      </c>
      <c r="E40" s="82" t="s">
        <v>29</v>
      </c>
      <c r="F40" s="82">
        <v>1</v>
      </c>
      <c r="G40" s="83">
        <v>15000</v>
      </c>
      <c r="H40" s="84">
        <f>G40</f>
        <v>15000</v>
      </c>
      <c r="I40" s="37"/>
      <c r="J40" s="37"/>
      <c r="K40" s="37"/>
      <c r="L40" s="37"/>
    </row>
    <row r="41" spans="1:12" ht="15.75" x14ac:dyDescent="0.25">
      <c r="A41" s="37"/>
      <c r="B41" s="37"/>
      <c r="C41" s="72">
        <v>31</v>
      </c>
      <c r="D41" s="77" t="s">
        <v>137</v>
      </c>
      <c r="E41" s="82" t="s">
        <v>26</v>
      </c>
      <c r="F41" s="82">
        <v>9</v>
      </c>
      <c r="G41" s="83">
        <v>800</v>
      </c>
      <c r="H41" s="84">
        <f>G41*F41</f>
        <v>7200</v>
      </c>
      <c r="I41" s="37"/>
      <c r="J41" s="37"/>
      <c r="K41" s="37"/>
      <c r="L41" s="37"/>
    </row>
    <row r="42" spans="1:12" ht="15.75" x14ac:dyDescent="0.25">
      <c r="A42" s="37"/>
      <c r="B42" s="37"/>
      <c r="C42" s="72">
        <v>32</v>
      </c>
      <c r="D42" s="77" t="s">
        <v>138</v>
      </c>
      <c r="E42" s="82" t="s">
        <v>29</v>
      </c>
      <c r="F42" s="82">
        <v>6</v>
      </c>
      <c r="G42" s="83">
        <v>7500</v>
      </c>
      <c r="H42" s="84">
        <f>G42*F42</f>
        <v>45000</v>
      </c>
      <c r="I42" s="37"/>
      <c r="J42" s="37"/>
      <c r="K42" s="37"/>
      <c r="L42" s="37"/>
    </row>
    <row r="43" spans="1:12" ht="15.75" x14ac:dyDescent="0.25">
      <c r="A43" s="37"/>
      <c r="B43" s="37"/>
      <c r="C43" s="72">
        <v>33</v>
      </c>
      <c r="D43" s="77" t="s">
        <v>139</v>
      </c>
      <c r="E43" s="100"/>
      <c r="F43" s="82"/>
      <c r="G43" s="83"/>
      <c r="H43" s="84">
        <v>100000</v>
      </c>
      <c r="I43" s="37"/>
      <c r="J43" s="37"/>
      <c r="K43" s="37"/>
      <c r="L43" s="37"/>
    </row>
    <row r="44" spans="1:12" ht="15.75" x14ac:dyDescent="0.25">
      <c r="A44" s="37"/>
      <c r="B44" s="37"/>
      <c r="C44" s="72">
        <v>34</v>
      </c>
      <c r="D44" s="77" t="s">
        <v>140</v>
      </c>
      <c r="E44" s="100"/>
      <c r="F44" s="82"/>
      <c r="G44" s="83"/>
      <c r="H44" s="84">
        <v>14000</v>
      </c>
      <c r="I44" s="37"/>
      <c r="J44" s="37"/>
      <c r="K44" s="37"/>
      <c r="L44" s="37"/>
    </row>
    <row r="45" spans="1:12" ht="30" x14ac:dyDescent="0.25">
      <c r="A45" s="37"/>
      <c r="B45" s="37"/>
      <c r="C45" s="72">
        <v>35</v>
      </c>
      <c r="D45" s="99" t="s">
        <v>149</v>
      </c>
      <c r="E45" s="82" t="s">
        <v>29</v>
      </c>
      <c r="F45" s="82">
        <v>1</v>
      </c>
      <c r="G45" s="83">
        <v>3000</v>
      </c>
      <c r="H45" s="84">
        <f>G45</f>
        <v>3000</v>
      </c>
      <c r="I45" s="37"/>
      <c r="J45" s="37"/>
      <c r="K45" s="37"/>
      <c r="L45" s="37"/>
    </row>
    <row r="46" spans="1:12" ht="15.75" x14ac:dyDescent="0.25">
      <c r="A46" s="37"/>
      <c r="B46" s="37"/>
      <c r="C46" s="72">
        <v>36</v>
      </c>
      <c r="D46" s="77" t="s">
        <v>141</v>
      </c>
      <c r="E46" s="82" t="s">
        <v>26</v>
      </c>
      <c r="F46" s="82">
        <v>21</v>
      </c>
      <c r="G46" s="83">
        <v>320</v>
      </c>
      <c r="H46" s="84">
        <f>G46/F46</f>
        <v>15.238095238095237</v>
      </c>
      <c r="I46" s="37"/>
      <c r="J46" s="37"/>
      <c r="K46" s="37"/>
      <c r="L46" s="37"/>
    </row>
    <row r="47" spans="1:12" s="2" customFormat="1" ht="19.5" customHeight="1" thickBot="1" x14ac:dyDescent="0.3">
      <c r="A47" s="47"/>
      <c r="B47" s="47"/>
      <c r="C47" s="78">
        <v>38</v>
      </c>
      <c r="D47" s="62" t="s">
        <v>34</v>
      </c>
      <c r="E47" s="90"/>
      <c r="F47" s="90"/>
      <c r="G47" s="91"/>
      <c r="H47" s="92">
        <v>80000</v>
      </c>
      <c r="I47" s="47"/>
      <c r="J47" s="47"/>
      <c r="K47" s="47"/>
      <c r="L47" s="47"/>
    </row>
    <row r="48" spans="1:12" s="7" customFormat="1" ht="19.5" thickBot="1" x14ac:dyDescent="0.35">
      <c r="A48" s="48"/>
      <c r="B48" s="48"/>
      <c r="C48" s="63"/>
      <c r="D48" s="64" t="s">
        <v>31</v>
      </c>
      <c r="E48" s="65"/>
      <c r="F48" s="65"/>
      <c r="G48" s="66"/>
      <c r="H48" s="67">
        <f>SUM(H9:H47)</f>
        <v>1812119.2380952381</v>
      </c>
      <c r="I48" s="48"/>
      <c r="J48" s="48"/>
      <c r="K48" s="48"/>
      <c r="L48" s="48"/>
    </row>
    <row r="49" spans="1:12" x14ac:dyDescent="0.25">
      <c r="A49" s="37"/>
      <c r="B49" s="37"/>
      <c r="C49" s="38"/>
      <c r="D49" s="39"/>
      <c r="E49" s="38"/>
      <c r="F49" s="38"/>
      <c r="G49" s="40"/>
      <c r="H49" s="40"/>
      <c r="I49" s="37"/>
      <c r="J49" s="37"/>
      <c r="K49" s="37"/>
      <c r="L49" s="37"/>
    </row>
    <row r="50" spans="1:12" x14ac:dyDescent="0.25">
      <c r="A50" s="37"/>
      <c r="B50" s="37"/>
      <c r="C50" s="38"/>
      <c r="D50" s="39"/>
      <c r="E50" s="38"/>
      <c r="F50" s="38"/>
      <c r="G50" s="40"/>
      <c r="H50" s="40"/>
      <c r="I50" s="37"/>
      <c r="J50" s="37"/>
      <c r="K50" s="37"/>
      <c r="L50" s="37"/>
    </row>
    <row r="51" spans="1:12" x14ac:dyDescent="0.25">
      <c r="A51" s="37"/>
      <c r="B51" s="37"/>
      <c r="C51" s="38"/>
      <c r="D51" s="39"/>
      <c r="E51" s="38"/>
      <c r="F51" s="38"/>
      <c r="G51" s="40"/>
      <c r="H51" s="40"/>
      <c r="I51" s="37"/>
      <c r="J51" s="37"/>
      <c r="K51" s="37"/>
      <c r="L51" s="37"/>
    </row>
    <row r="52" spans="1:12" x14ac:dyDescent="0.25">
      <c r="A52" s="37"/>
      <c r="B52" s="37"/>
      <c r="C52" s="38"/>
      <c r="D52" s="39"/>
      <c r="E52" s="38"/>
      <c r="F52" s="38"/>
      <c r="G52" s="40"/>
      <c r="H52" s="40"/>
      <c r="I52" s="37"/>
      <c r="J52" s="37"/>
      <c r="K52" s="37"/>
      <c r="L52" s="37"/>
    </row>
    <row r="53" spans="1:12" x14ac:dyDescent="0.25">
      <c r="A53" s="37"/>
      <c r="B53" s="37"/>
      <c r="C53" s="38"/>
      <c r="D53" s="39"/>
      <c r="E53" s="38"/>
      <c r="F53" s="38"/>
      <c r="G53" s="40"/>
      <c r="H53" s="40"/>
      <c r="I53" s="37"/>
      <c r="J53" s="37"/>
      <c r="K53" s="37"/>
      <c r="L53" s="37"/>
    </row>
    <row r="54" spans="1:12" x14ac:dyDescent="0.25">
      <c r="A54" s="37"/>
      <c r="B54" s="37"/>
      <c r="C54" s="38"/>
      <c r="D54" s="39"/>
      <c r="E54" s="38"/>
      <c r="F54" s="38"/>
      <c r="G54" s="40"/>
      <c r="H54" s="40"/>
      <c r="I54" s="37"/>
      <c r="J54" s="37"/>
      <c r="K54" s="37"/>
      <c r="L54" s="37"/>
    </row>
  </sheetData>
  <mergeCells count="6">
    <mergeCell ref="C8:H8"/>
    <mergeCell ref="C34:H34"/>
    <mergeCell ref="C4:H4"/>
    <mergeCell ref="E1:H1"/>
    <mergeCell ref="G2:H2"/>
    <mergeCell ref="C5:H5"/>
  </mergeCells>
  <phoneticPr fontId="0" type="noConversion"/>
  <pageMargins left="0.7" right="0.7" top="0.75" bottom="0.75" header="0.3" footer="0.3"/>
  <pageSetup paperSize="9" scale="74" fitToHeight="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view="pageBreakPreview" topLeftCell="A15" zoomScale="70" zoomScaleNormal="70" workbookViewId="0">
      <selection activeCell="E8" sqref="E8"/>
    </sheetView>
  </sheetViews>
  <sheetFormatPr defaultRowHeight="15" x14ac:dyDescent="0.25"/>
  <cols>
    <col min="1" max="1" width="9.42578125" style="3" customWidth="1"/>
    <col min="2" max="2" width="26.42578125" style="4" customWidth="1"/>
    <col min="3" max="3" width="29.42578125" style="4" customWidth="1"/>
    <col min="4" max="4" width="13" style="5" customWidth="1"/>
    <col min="5" max="5" width="12" style="3" customWidth="1"/>
    <col min="6" max="6" width="12.85546875" style="6" customWidth="1"/>
    <col min="7" max="7" width="16.7109375" style="6" customWidth="1"/>
    <col min="8" max="8" width="21.85546875" style="1" customWidth="1"/>
  </cols>
  <sheetData>
    <row r="2" spans="1:8" ht="28.5" x14ac:dyDescent="0.25">
      <c r="A2" s="127" t="s">
        <v>74</v>
      </c>
      <c r="B2" s="127"/>
      <c r="C2" s="127"/>
      <c r="D2" s="127"/>
      <c r="E2" s="127"/>
      <c r="F2" s="127"/>
      <c r="G2" s="127"/>
      <c r="H2" s="127"/>
    </row>
    <row r="3" spans="1:8" ht="19.5" thickBot="1" x14ac:dyDescent="0.3">
      <c r="A3" s="50"/>
      <c r="B3" s="50"/>
      <c r="C3" s="50"/>
      <c r="D3" s="50"/>
      <c r="E3" s="50"/>
      <c r="F3" s="50"/>
      <c r="G3" s="50"/>
      <c r="H3" s="50"/>
    </row>
    <row r="4" spans="1:8" ht="30" customHeight="1" thickBot="1" x14ac:dyDescent="0.3">
      <c r="A4" s="116" t="s">
        <v>51</v>
      </c>
      <c r="B4" s="117"/>
      <c r="C4" s="117"/>
      <c r="D4" s="117"/>
      <c r="E4" s="117"/>
      <c r="F4" s="117"/>
      <c r="G4" s="117"/>
      <c r="H4" s="118"/>
    </row>
    <row r="5" spans="1:8" ht="18.75" x14ac:dyDescent="0.25">
      <c r="A5" s="139" t="s">
        <v>0</v>
      </c>
      <c r="B5" s="130" t="s">
        <v>1</v>
      </c>
      <c r="C5" s="130"/>
      <c r="D5" s="137" t="s">
        <v>6</v>
      </c>
      <c r="E5" s="130" t="s">
        <v>69</v>
      </c>
      <c r="F5" s="132" t="s">
        <v>66</v>
      </c>
      <c r="G5" s="132" t="s">
        <v>67</v>
      </c>
      <c r="H5" s="125" t="s">
        <v>70</v>
      </c>
    </row>
    <row r="6" spans="1:8" ht="26.25" customHeight="1" thickBot="1" x14ac:dyDescent="0.3">
      <c r="A6" s="140"/>
      <c r="B6" s="25" t="s">
        <v>2</v>
      </c>
      <c r="C6" s="25" t="s">
        <v>3</v>
      </c>
      <c r="D6" s="138"/>
      <c r="E6" s="131"/>
      <c r="F6" s="133"/>
      <c r="G6" s="133"/>
      <c r="H6" s="126"/>
    </row>
    <row r="7" spans="1:8" s="2" customFormat="1" ht="17.25" customHeight="1" x14ac:dyDescent="0.25">
      <c r="A7" s="24"/>
      <c r="B7" s="122" t="s">
        <v>4</v>
      </c>
      <c r="C7" s="123"/>
      <c r="D7" s="123"/>
      <c r="E7" s="123"/>
      <c r="F7" s="123"/>
      <c r="G7" s="123"/>
      <c r="H7" s="124"/>
    </row>
    <row r="8" spans="1:8" ht="23.25" customHeight="1" x14ac:dyDescent="0.25">
      <c r="A8" s="17">
        <v>1</v>
      </c>
      <c r="B8" s="49" t="s">
        <v>78</v>
      </c>
      <c r="C8" s="49" t="s">
        <v>79</v>
      </c>
      <c r="D8" s="11" t="s">
        <v>5</v>
      </c>
      <c r="E8" s="98">
        <v>12</v>
      </c>
      <c r="F8" s="26">
        <v>5200</v>
      </c>
      <c r="G8" s="9">
        <f>F8*E8</f>
        <v>62400</v>
      </c>
      <c r="H8" s="18" t="s">
        <v>47</v>
      </c>
    </row>
    <row r="9" spans="1:8" s="2" customFormat="1" ht="22.5" customHeight="1" x14ac:dyDescent="0.25">
      <c r="A9" s="16"/>
      <c r="B9" s="119" t="s">
        <v>7</v>
      </c>
      <c r="C9" s="120"/>
      <c r="D9" s="120"/>
      <c r="E9" s="120"/>
      <c r="F9" s="120"/>
      <c r="G9" s="120"/>
      <c r="H9" s="121"/>
    </row>
    <row r="10" spans="1:8" ht="31.5" x14ac:dyDescent="0.25">
      <c r="A10" s="17">
        <v>2</v>
      </c>
      <c r="B10" s="49" t="s">
        <v>80</v>
      </c>
      <c r="C10" s="49" t="s">
        <v>81</v>
      </c>
      <c r="D10" s="11" t="s">
        <v>9</v>
      </c>
      <c r="E10" s="10">
        <v>1</v>
      </c>
      <c r="F10" s="26">
        <v>47100</v>
      </c>
      <c r="G10" s="9">
        <f>F10*E10</f>
        <v>47100</v>
      </c>
      <c r="H10" s="18" t="s">
        <v>48</v>
      </c>
    </row>
    <row r="11" spans="1:8" s="2" customFormat="1" ht="21.75" customHeight="1" x14ac:dyDescent="0.25">
      <c r="A11" s="16"/>
      <c r="B11" s="119" t="s">
        <v>10</v>
      </c>
      <c r="C11" s="120"/>
      <c r="D11" s="120"/>
      <c r="E11" s="120"/>
      <c r="F11" s="120"/>
      <c r="G11" s="120"/>
      <c r="H11" s="121"/>
    </row>
    <row r="12" spans="1:8" ht="31.5" x14ac:dyDescent="0.25">
      <c r="A12" s="17">
        <v>3</v>
      </c>
      <c r="B12" s="49" t="s">
        <v>12</v>
      </c>
      <c r="C12" s="49" t="s">
        <v>82</v>
      </c>
      <c r="D12" s="11" t="s">
        <v>11</v>
      </c>
      <c r="E12" s="10">
        <v>1</v>
      </c>
      <c r="F12" s="26">
        <v>33600</v>
      </c>
      <c r="G12" s="136">
        <v>33600</v>
      </c>
      <c r="H12" s="18"/>
    </row>
    <row r="13" spans="1:8" ht="31.5" x14ac:dyDescent="0.25">
      <c r="A13" s="17" t="s">
        <v>13</v>
      </c>
      <c r="B13" s="49" t="s">
        <v>83</v>
      </c>
      <c r="C13" s="49" t="s">
        <v>84</v>
      </c>
      <c r="D13" s="11" t="str">
        <f>D12</f>
        <v>Н-0,5 Д-1-1,5</v>
      </c>
      <c r="E13" s="13">
        <v>1</v>
      </c>
      <c r="F13" s="26">
        <v>33600</v>
      </c>
      <c r="G13" s="136"/>
      <c r="H13" s="18"/>
    </row>
    <row r="14" spans="1:8" s="2" customFormat="1" ht="23.25" customHeight="1" x14ac:dyDescent="0.25">
      <c r="A14" s="16"/>
      <c r="B14" s="119" t="s">
        <v>14</v>
      </c>
      <c r="C14" s="120"/>
      <c r="D14" s="120"/>
      <c r="E14" s="120"/>
      <c r="F14" s="120"/>
      <c r="G14" s="120"/>
      <c r="H14" s="121"/>
    </row>
    <row r="15" spans="1:8" ht="31.5" x14ac:dyDescent="0.25">
      <c r="A15" s="17">
        <v>4</v>
      </c>
      <c r="B15" s="49" t="s">
        <v>85</v>
      </c>
      <c r="C15" s="49" t="s">
        <v>86</v>
      </c>
      <c r="D15" s="11" t="s">
        <v>16</v>
      </c>
      <c r="E15" s="10">
        <v>1</v>
      </c>
      <c r="F15" s="26">
        <v>4830</v>
      </c>
      <c r="G15" s="9">
        <f>F15</f>
        <v>4830</v>
      </c>
      <c r="H15" s="18" t="s">
        <v>49</v>
      </c>
    </row>
    <row r="16" spans="1:8" ht="31.5" x14ac:dyDescent="0.25">
      <c r="A16" s="17">
        <v>5</v>
      </c>
      <c r="B16" s="49" t="s">
        <v>87</v>
      </c>
      <c r="C16" s="49" t="s">
        <v>88</v>
      </c>
      <c r="D16" s="11" t="s">
        <v>17</v>
      </c>
      <c r="E16" s="10">
        <v>1</v>
      </c>
      <c r="F16" s="26">
        <v>8200</v>
      </c>
      <c r="G16" s="9">
        <f>F16</f>
        <v>8200</v>
      </c>
      <c r="H16" s="18" t="s">
        <v>49</v>
      </c>
    </row>
    <row r="17" spans="1:8" ht="31.5" x14ac:dyDescent="0.25">
      <c r="A17" s="17">
        <v>6</v>
      </c>
      <c r="B17" s="49" t="s">
        <v>89</v>
      </c>
      <c r="C17" s="49" t="s">
        <v>90</v>
      </c>
      <c r="D17" s="11" t="s">
        <v>15</v>
      </c>
      <c r="E17" s="13">
        <v>11</v>
      </c>
      <c r="F17" s="26">
        <v>1300</v>
      </c>
      <c r="G17" s="9">
        <f>F17*E17</f>
        <v>14300</v>
      </c>
      <c r="H17" s="18" t="s">
        <v>47</v>
      </c>
    </row>
    <row r="18" spans="1:8" ht="48" thickBot="1" x14ac:dyDescent="0.3">
      <c r="A18" s="27">
        <v>7</v>
      </c>
      <c r="B18" s="49" t="s">
        <v>91</v>
      </c>
      <c r="C18" s="49" t="s">
        <v>92</v>
      </c>
      <c r="D18" s="28" t="s">
        <v>72</v>
      </c>
      <c r="E18" s="29">
        <v>1</v>
      </c>
      <c r="F18" s="30">
        <v>7250</v>
      </c>
      <c r="G18" s="31">
        <f>F18</f>
        <v>7250</v>
      </c>
      <c r="H18" s="32" t="s">
        <v>49</v>
      </c>
    </row>
    <row r="19" spans="1:8" s="8" customFormat="1" ht="31.5" customHeight="1" thickBot="1" x14ac:dyDescent="0.3">
      <c r="A19" s="116" t="s">
        <v>50</v>
      </c>
      <c r="B19" s="117"/>
      <c r="C19" s="117"/>
      <c r="D19" s="117"/>
      <c r="E19" s="117"/>
      <c r="F19" s="117"/>
      <c r="G19" s="117"/>
      <c r="H19" s="118"/>
    </row>
    <row r="20" spans="1:8" ht="18.75" x14ac:dyDescent="0.25">
      <c r="A20" s="128" t="s">
        <v>37</v>
      </c>
      <c r="B20" s="130" t="s">
        <v>1</v>
      </c>
      <c r="C20" s="130"/>
      <c r="D20" s="130" t="s">
        <v>45</v>
      </c>
      <c r="E20" s="130" t="s">
        <v>46</v>
      </c>
      <c r="F20" s="132" t="s">
        <v>66</v>
      </c>
      <c r="G20" s="132" t="s">
        <v>67</v>
      </c>
      <c r="H20" s="134" t="s">
        <v>68</v>
      </c>
    </row>
    <row r="21" spans="1:8" s="12" customFormat="1" ht="21.75" customHeight="1" thickBot="1" x14ac:dyDescent="0.3">
      <c r="A21" s="129"/>
      <c r="B21" s="25" t="s">
        <v>2</v>
      </c>
      <c r="C21" s="25" t="s">
        <v>38</v>
      </c>
      <c r="D21" s="131"/>
      <c r="E21" s="131"/>
      <c r="F21" s="133"/>
      <c r="G21" s="133"/>
      <c r="H21" s="135"/>
    </row>
    <row r="22" spans="1:8" ht="18.75" customHeight="1" x14ac:dyDescent="0.25">
      <c r="A22" s="33" t="s">
        <v>52</v>
      </c>
      <c r="B22" s="49" t="s">
        <v>93</v>
      </c>
      <c r="C22" s="49" t="s">
        <v>107</v>
      </c>
      <c r="D22" s="34">
        <v>0.3</v>
      </c>
      <c r="E22" s="34">
        <v>7</v>
      </c>
      <c r="F22" s="35">
        <v>230</v>
      </c>
      <c r="G22" s="35">
        <f>F22*E22</f>
        <v>1610</v>
      </c>
      <c r="H22" s="36">
        <v>16</v>
      </c>
    </row>
    <row r="23" spans="1:8" ht="15.75" x14ac:dyDescent="0.25">
      <c r="A23" s="17" t="s">
        <v>53</v>
      </c>
      <c r="B23" s="49" t="s">
        <v>94</v>
      </c>
      <c r="C23" s="49" t="s">
        <v>108</v>
      </c>
      <c r="D23" s="10">
        <v>0.9</v>
      </c>
      <c r="E23" s="10">
        <v>16</v>
      </c>
      <c r="F23" s="9">
        <v>350</v>
      </c>
      <c r="G23" s="9">
        <f t="shared" ref="G23:G35" si="0">F23*E23</f>
        <v>5600</v>
      </c>
      <c r="H23" s="19">
        <v>16</v>
      </c>
    </row>
    <row r="24" spans="1:8" ht="33.75" customHeight="1" x14ac:dyDescent="0.25">
      <c r="A24" s="17" t="s">
        <v>54</v>
      </c>
      <c r="B24" s="49" t="s">
        <v>95</v>
      </c>
      <c r="C24" s="49" t="s">
        <v>109</v>
      </c>
      <c r="D24" s="10">
        <v>0.3</v>
      </c>
      <c r="E24" s="10">
        <v>7</v>
      </c>
      <c r="F24" s="9">
        <v>15</v>
      </c>
      <c r="G24" s="9">
        <f t="shared" si="0"/>
        <v>105</v>
      </c>
      <c r="H24" s="19">
        <v>16</v>
      </c>
    </row>
    <row r="25" spans="1:8" ht="18.75" customHeight="1" x14ac:dyDescent="0.25">
      <c r="A25" s="17" t="s">
        <v>55</v>
      </c>
      <c r="B25" s="49" t="s">
        <v>96</v>
      </c>
      <c r="C25" s="49" t="s">
        <v>110</v>
      </c>
      <c r="D25" s="10">
        <v>0.3</v>
      </c>
      <c r="E25" s="10">
        <v>6</v>
      </c>
      <c r="F25" s="9">
        <v>230</v>
      </c>
      <c r="G25" s="9">
        <f t="shared" si="0"/>
        <v>1380</v>
      </c>
      <c r="H25" s="19">
        <v>16</v>
      </c>
    </row>
    <row r="26" spans="1:8" ht="15.75" x14ac:dyDescent="0.25">
      <c r="A26" s="17" t="s">
        <v>56</v>
      </c>
      <c r="B26" s="49" t="s">
        <v>97</v>
      </c>
      <c r="C26" s="49" t="s">
        <v>39</v>
      </c>
      <c r="D26" s="10">
        <v>0.2</v>
      </c>
      <c r="E26" s="10">
        <v>1</v>
      </c>
      <c r="F26" s="9">
        <v>300</v>
      </c>
      <c r="G26" s="9">
        <f t="shared" si="0"/>
        <v>300</v>
      </c>
      <c r="H26" s="19">
        <v>1</v>
      </c>
    </row>
    <row r="27" spans="1:8" ht="15.75" x14ac:dyDescent="0.25">
      <c r="A27" s="17" t="s">
        <v>57</v>
      </c>
      <c r="B27" s="49" t="s">
        <v>98</v>
      </c>
      <c r="C27" s="49" t="s">
        <v>40</v>
      </c>
      <c r="D27" s="10">
        <v>0.2</v>
      </c>
      <c r="E27" s="10">
        <v>7</v>
      </c>
      <c r="F27" s="9">
        <v>350</v>
      </c>
      <c r="G27" s="9">
        <f t="shared" si="0"/>
        <v>2450</v>
      </c>
      <c r="H27" s="19">
        <v>16</v>
      </c>
    </row>
    <row r="28" spans="1:8" ht="15.75" x14ac:dyDescent="0.25">
      <c r="A28" s="17" t="s">
        <v>58</v>
      </c>
      <c r="B28" s="49" t="s">
        <v>99</v>
      </c>
      <c r="C28" s="49" t="s">
        <v>111</v>
      </c>
      <c r="D28" s="10">
        <v>0.2</v>
      </c>
      <c r="E28" s="10">
        <v>3</v>
      </c>
      <c r="F28" s="9">
        <v>960</v>
      </c>
      <c r="G28" s="9">
        <f t="shared" si="0"/>
        <v>2880</v>
      </c>
      <c r="H28" s="19">
        <v>16</v>
      </c>
    </row>
    <row r="29" spans="1:8" ht="15.75" x14ac:dyDescent="0.25">
      <c r="A29" s="17" t="s">
        <v>59</v>
      </c>
      <c r="B29" s="49" t="s">
        <v>100</v>
      </c>
      <c r="C29" s="49" t="s">
        <v>41</v>
      </c>
      <c r="D29" s="10">
        <v>0.2</v>
      </c>
      <c r="E29" s="10">
        <v>16</v>
      </c>
      <c r="F29" s="9">
        <v>42</v>
      </c>
      <c r="G29" s="9">
        <f t="shared" si="0"/>
        <v>672</v>
      </c>
      <c r="H29" s="19">
        <v>70</v>
      </c>
    </row>
    <row r="30" spans="1:8" ht="15.75" x14ac:dyDescent="0.25">
      <c r="A30" s="17" t="s">
        <v>65</v>
      </c>
      <c r="B30" s="49" t="s">
        <v>101</v>
      </c>
      <c r="C30" s="49" t="s">
        <v>41</v>
      </c>
      <c r="D30" s="10">
        <v>0.2</v>
      </c>
      <c r="E30" s="10">
        <v>16</v>
      </c>
      <c r="F30" s="9">
        <v>150</v>
      </c>
      <c r="G30" s="9">
        <f t="shared" si="0"/>
        <v>2400</v>
      </c>
      <c r="H30" s="19">
        <v>70</v>
      </c>
    </row>
    <row r="31" spans="1:8" ht="15.75" x14ac:dyDescent="0.25">
      <c r="A31" s="17" t="s">
        <v>60</v>
      </c>
      <c r="B31" s="49" t="s">
        <v>102</v>
      </c>
      <c r="C31" s="49" t="s">
        <v>112</v>
      </c>
      <c r="D31" s="10">
        <v>0.2</v>
      </c>
      <c r="E31" s="10">
        <v>3</v>
      </c>
      <c r="F31" s="9">
        <v>150</v>
      </c>
      <c r="G31" s="9">
        <f t="shared" si="0"/>
        <v>450</v>
      </c>
      <c r="H31" s="19">
        <v>16</v>
      </c>
    </row>
    <row r="32" spans="1:8" ht="15.75" x14ac:dyDescent="0.25">
      <c r="A32" s="17" t="s">
        <v>61</v>
      </c>
      <c r="B32" s="49" t="s">
        <v>103</v>
      </c>
      <c r="C32" s="49" t="s">
        <v>113</v>
      </c>
      <c r="D32" s="10">
        <v>0.4</v>
      </c>
      <c r="E32" s="10">
        <v>1</v>
      </c>
      <c r="F32" s="9">
        <v>2000</v>
      </c>
      <c r="G32" s="9">
        <f t="shared" si="0"/>
        <v>2000</v>
      </c>
      <c r="H32" s="19">
        <v>1</v>
      </c>
    </row>
    <row r="33" spans="1:8" ht="15.75" x14ac:dyDescent="0.25">
      <c r="A33" s="17" t="s">
        <v>62</v>
      </c>
      <c r="B33" s="49" t="s">
        <v>104</v>
      </c>
      <c r="C33" s="49" t="s">
        <v>114</v>
      </c>
      <c r="D33" s="10">
        <v>0.2</v>
      </c>
      <c r="E33" s="10">
        <v>5</v>
      </c>
      <c r="F33" s="9">
        <v>160</v>
      </c>
      <c r="G33" s="9">
        <f t="shared" si="0"/>
        <v>800</v>
      </c>
      <c r="H33" s="19">
        <v>16</v>
      </c>
    </row>
    <row r="34" spans="1:8" ht="15.75" x14ac:dyDescent="0.25">
      <c r="A34" s="17" t="s">
        <v>63</v>
      </c>
      <c r="B34" s="49" t="s">
        <v>105</v>
      </c>
      <c r="C34" s="49" t="s">
        <v>43</v>
      </c>
      <c r="D34" s="10">
        <v>0.2</v>
      </c>
      <c r="E34" s="10">
        <v>5</v>
      </c>
      <c r="F34" s="9">
        <v>42</v>
      </c>
      <c r="G34" s="9">
        <f t="shared" si="0"/>
        <v>210</v>
      </c>
      <c r="H34" s="19">
        <v>16</v>
      </c>
    </row>
    <row r="35" spans="1:8" ht="16.5" thickBot="1" x14ac:dyDescent="0.3">
      <c r="A35" s="20" t="s">
        <v>64</v>
      </c>
      <c r="B35" s="49" t="s">
        <v>106</v>
      </c>
      <c r="C35" s="49" t="s">
        <v>42</v>
      </c>
      <c r="D35" s="21">
        <v>0.2</v>
      </c>
      <c r="E35" s="21">
        <v>5</v>
      </c>
      <c r="F35" s="22">
        <v>360</v>
      </c>
      <c r="G35" s="22">
        <f t="shared" si="0"/>
        <v>1800</v>
      </c>
      <c r="H35" s="23">
        <v>16</v>
      </c>
    </row>
    <row r="36" spans="1:8" s="7" customFormat="1" ht="30.75" customHeight="1" thickBot="1" x14ac:dyDescent="0.35">
      <c r="A36" s="112" t="s">
        <v>71</v>
      </c>
      <c r="B36" s="113"/>
      <c r="C36" s="113"/>
      <c r="D36" s="113"/>
      <c r="E36" s="113"/>
      <c r="F36" s="114"/>
      <c r="G36" s="110">
        <f>SUM(G8:G35)</f>
        <v>200337</v>
      </c>
      <c r="H36" s="111"/>
    </row>
    <row r="37" spans="1:8" x14ac:dyDescent="0.25">
      <c r="A37" s="51"/>
      <c r="B37" s="52"/>
      <c r="C37" s="52"/>
      <c r="D37" s="53"/>
      <c r="E37" s="51"/>
      <c r="F37" s="54"/>
      <c r="G37" s="54"/>
      <c r="H37" s="38"/>
    </row>
    <row r="38" spans="1:8" ht="18.75" customHeight="1" x14ac:dyDescent="0.3">
      <c r="A38" s="55"/>
      <c r="B38" s="56" t="s">
        <v>73</v>
      </c>
      <c r="C38" s="115" t="s">
        <v>18</v>
      </c>
      <c r="D38" s="115"/>
      <c r="E38" s="115"/>
      <c r="F38" s="115"/>
      <c r="G38" s="115"/>
      <c r="H38" s="115"/>
    </row>
  </sheetData>
  <mergeCells count="25">
    <mergeCell ref="A2:H2"/>
    <mergeCell ref="A20:A21"/>
    <mergeCell ref="D20:D21"/>
    <mergeCell ref="E20:E21"/>
    <mergeCell ref="F20:F21"/>
    <mergeCell ref="G20:G21"/>
    <mergeCell ref="H20:H21"/>
    <mergeCell ref="B5:C5"/>
    <mergeCell ref="B20:C20"/>
    <mergeCell ref="G12:G13"/>
    <mergeCell ref="E5:E6"/>
    <mergeCell ref="D5:D6"/>
    <mergeCell ref="A5:A6"/>
    <mergeCell ref="G5:G6"/>
    <mergeCell ref="F5:F6"/>
    <mergeCell ref="G36:H36"/>
    <mergeCell ref="A36:F36"/>
    <mergeCell ref="C38:H38"/>
    <mergeCell ref="A4:H4"/>
    <mergeCell ref="A19:H19"/>
    <mergeCell ref="B11:H11"/>
    <mergeCell ref="B9:H9"/>
    <mergeCell ref="B7:H7"/>
    <mergeCell ref="B14:H14"/>
    <mergeCell ref="H5:H6"/>
  </mergeCells>
  <phoneticPr fontId="0" type="noConversion"/>
  <pageMargins left="0.7" right="0.7" top="0.75" bottom="0.75" header="0.3" footer="0.3"/>
  <pageSetup paperSize="9" scale="61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</vt:lpstr>
      <vt:lpstr>ассортаментная ведомость</vt:lpstr>
      <vt:lpstr>'ассортаментная ведомость'!Область_печати</vt:lpstr>
      <vt:lpstr>расчет!Область_печати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2018-02-20T22:14:38Z</dcterms:modified>
</cp:coreProperties>
</file>