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irinastarostina/Desktop/Трудный возраст/Проект Трудный возраст/"/>
    </mc:Choice>
  </mc:AlternateContent>
  <bookViews>
    <workbookView xWindow="9120" yWindow="900" windowWidth="45260" windowHeight="26080" tabRatio="500"/>
  </bookViews>
  <sheets>
    <sheet name="Лист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1" l="1"/>
  <c r="E46" i="1"/>
  <c r="E37" i="1"/>
  <c r="E24" i="1"/>
  <c r="E22" i="1"/>
  <c r="E54" i="1"/>
  <c r="E6" i="1"/>
  <c r="E7" i="1"/>
  <c r="E8" i="1"/>
  <c r="E9" i="1"/>
  <c r="C10" i="1"/>
  <c r="E10" i="1"/>
  <c r="C11" i="1"/>
  <c r="E11" i="1"/>
  <c r="C12" i="1"/>
  <c r="E12" i="1"/>
  <c r="C13" i="1"/>
  <c r="E13" i="1"/>
  <c r="E14" i="1"/>
  <c r="C15" i="1"/>
  <c r="E15" i="1"/>
  <c r="E16" i="1"/>
  <c r="E17" i="1"/>
  <c r="E18" i="1"/>
  <c r="E19" i="1"/>
  <c r="E20" i="1"/>
  <c r="E21" i="1"/>
  <c r="E49" i="1"/>
  <c r="E50" i="1"/>
  <c r="E51" i="1"/>
  <c r="E36" i="1"/>
  <c r="E35" i="1"/>
  <c r="E32" i="1"/>
  <c r="E33" i="1"/>
  <c r="E34" i="1"/>
  <c r="E27" i="1"/>
  <c r="E28" i="1"/>
  <c r="E29" i="1"/>
  <c r="E23" i="1"/>
</calcChain>
</file>

<file path=xl/sharedStrings.xml><?xml version="1.0" encoding="utf-8"?>
<sst xmlns="http://schemas.openxmlformats.org/spreadsheetml/2006/main" count="83" uniqueCount="54">
  <si>
    <t>Гейхера "Caramel"</t>
  </si>
  <si>
    <t>Келерия сизая</t>
  </si>
  <si>
    <t>Тысячелистник "Terracota"</t>
  </si>
  <si>
    <t>Кровохлебка "Tanna"</t>
  </si>
  <si>
    <t>Эхинацея "Meringue"</t>
  </si>
  <si>
    <t>Щучка "Goldtau"</t>
  </si>
  <si>
    <t>Геленум "Chelsea"</t>
  </si>
  <si>
    <t>Горец "Orange field"</t>
  </si>
  <si>
    <t>Анемона "Honorine Jobert"</t>
  </si>
  <si>
    <t>Вейник "Avalanche"</t>
  </si>
  <si>
    <t>Кизильник блестящий</t>
  </si>
  <si>
    <t>Береза  Жакмана</t>
  </si>
  <si>
    <t>Коровяк "Dark Eyes"</t>
  </si>
  <si>
    <t>Малые архитектурные формы</t>
  </si>
  <si>
    <t>С2 - С3</t>
  </si>
  <si>
    <t>Кол-во, шт.</t>
  </si>
  <si>
    <t>Геотекстиль</t>
  </si>
  <si>
    <t>Газон рулонный (0,4*2м)</t>
  </si>
  <si>
    <t>шт.</t>
  </si>
  <si>
    <t>Газон</t>
  </si>
  <si>
    <r>
      <t>м</t>
    </r>
    <r>
      <rPr>
        <vertAlign val="superscript"/>
        <sz val="12"/>
        <color theme="1"/>
        <rFont val="Calibri (Основной текст)"/>
      </rPr>
      <t>3</t>
    </r>
  </si>
  <si>
    <t>Решётка МультиДрейн ПЛЮС (08*0,4)</t>
  </si>
  <si>
    <t>200-250</t>
  </si>
  <si>
    <t>Виноград девичий</t>
  </si>
  <si>
    <t>С5</t>
  </si>
  <si>
    <t>80-100</t>
  </si>
  <si>
    <t>Наименование материалов</t>
  </si>
  <si>
    <t>Ед. измер.</t>
  </si>
  <si>
    <t>Цена,      руб.</t>
  </si>
  <si>
    <t>Сумма,                      руб.</t>
  </si>
  <si>
    <t xml:space="preserve">Лента бордюрная (KANTA 10000*16*100) </t>
  </si>
  <si>
    <t>Итого:</t>
  </si>
  <si>
    <t>Растительные композиции</t>
  </si>
  <si>
    <t>Устройство и демонтаж</t>
  </si>
  <si>
    <t>Мульча (кора лиственницы, 1-3 см)</t>
  </si>
  <si>
    <t>60 л</t>
  </si>
  <si>
    <r>
      <t>м</t>
    </r>
    <r>
      <rPr>
        <i/>
        <vertAlign val="superscript"/>
        <sz val="12"/>
        <rFont val="Calibri"/>
      </rPr>
      <t>2</t>
    </r>
  </si>
  <si>
    <r>
      <t>м</t>
    </r>
    <r>
      <rPr>
        <vertAlign val="superscript"/>
        <sz val="12"/>
        <color theme="1"/>
        <rFont val="Calibri (Основной текст)"/>
      </rPr>
      <t>2</t>
    </r>
  </si>
  <si>
    <t>Мягкое покрытие</t>
  </si>
  <si>
    <t>Щебень, известняк, фр 5-20</t>
  </si>
  <si>
    <t>Асфальтовая крошка, фр 5-20</t>
  </si>
  <si>
    <t>Восстановление площадки</t>
  </si>
  <si>
    <t>Устройство/демонтаж мягкого покрытия</t>
  </si>
  <si>
    <t>Почвенный субстрат</t>
  </si>
  <si>
    <t>Установка/демонтаж</t>
  </si>
  <si>
    <r>
      <t>м</t>
    </r>
    <r>
      <rPr>
        <i/>
        <vertAlign val="superscript"/>
        <sz val="12"/>
        <color theme="1"/>
        <rFont val="Calibri (Основной текст)"/>
      </rPr>
      <t>2</t>
    </r>
  </si>
  <si>
    <t>Итого по проекту:</t>
  </si>
  <si>
    <t>Беседка "Черное  яйцо" (металл)</t>
  </si>
  <si>
    <r>
      <t>Беседка "</t>
    </r>
    <r>
      <rPr>
        <sz val="12"/>
        <color theme="1"/>
        <rFont val="Calibri (Основной текст)"/>
      </rPr>
      <t>Белое яйцо" (металл, пластик)</t>
    </r>
  </si>
  <si>
    <t>Основание (металл)</t>
  </si>
  <si>
    <t>"Разбитое яйцо" (пластик)</t>
  </si>
  <si>
    <t>"Следы" (пластик)</t>
  </si>
  <si>
    <t xml:space="preserve">            Предварительная стоимость  работ и материалов</t>
  </si>
  <si>
    <t>Устройство/демонтаж газонного 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</si>
</sst>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Calibri (Основной текст)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4"/>
      <color theme="1"/>
      <name val="Calibri"/>
      <scheme val="minor"/>
    </font>
    <font>
      <i/>
      <sz val="12"/>
      <color theme="1"/>
      <name val="Calibri"/>
    </font>
    <font>
      <i/>
      <vertAlign val="superscript"/>
      <sz val="12"/>
      <name val="Calibri"/>
    </font>
    <font>
      <b/>
      <sz val="14"/>
      <color theme="1"/>
      <name val="Calibri"/>
      <family val="2"/>
      <charset val="204"/>
    </font>
    <font>
      <sz val="12"/>
      <color theme="1"/>
      <name val="Calibri (Основной текст)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 (Основной текст)"/>
    </font>
    <font>
      <b/>
      <sz val="16"/>
      <name val="Calibri"/>
      <family val="2"/>
      <charset val="204"/>
      <scheme val="minor"/>
    </font>
    <font>
      <b/>
      <i/>
      <sz val="14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8" fillId="0" borderId="12" xfId="0" applyFont="1" applyBorder="1"/>
    <xf numFmtId="0" fontId="8" fillId="0" borderId="3" xfId="0" applyFont="1" applyBorder="1"/>
    <xf numFmtId="0" fontId="0" fillId="0" borderId="1" xfId="0" applyFill="1" applyBorder="1" applyAlignment="1">
      <alignment horizontal="left"/>
    </xf>
    <xf numFmtId="0" fontId="11" fillId="0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13" fillId="2" borderId="14" xfId="0" applyFont="1" applyFill="1" applyBorder="1"/>
    <xf numFmtId="0" fontId="0" fillId="2" borderId="13" xfId="0" applyFill="1" applyBorder="1"/>
    <xf numFmtId="0" fontId="10" fillId="3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 vertical="center"/>
    </xf>
    <xf numFmtId="0" fontId="13" fillId="2" borderId="13" xfId="0" applyFont="1" applyFill="1" applyBorder="1"/>
    <xf numFmtId="0" fontId="13" fillId="2" borderId="15" xfId="0" applyFont="1" applyFill="1" applyBorder="1" applyAlignment="1">
      <alignment horizontal="center"/>
    </xf>
    <xf numFmtId="0" fontId="17" fillId="0" borderId="0" xfId="0" applyFont="1" applyAlignment="1"/>
    <xf numFmtId="0" fontId="18" fillId="2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0" fillId="5" borderId="0" xfId="0" applyFill="1"/>
    <xf numFmtId="1" fontId="3" fillId="5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wrapText="1"/>
    </xf>
    <xf numFmtId="1" fontId="9" fillId="0" borderId="13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8" zoomScale="150" zoomScaleNormal="150" zoomScalePageLayoutView="150" workbookViewId="0">
      <selection activeCell="G57" sqref="G57"/>
    </sheetView>
  </sheetViews>
  <sheetFormatPr baseColWidth="10" defaultRowHeight="16" x14ac:dyDescent="0.2"/>
  <cols>
    <col min="1" max="1" width="36.1640625" customWidth="1"/>
    <col min="2" max="2" width="11.33203125" customWidth="1"/>
    <col min="3" max="3" width="12" customWidth="1"/>
    <col min="4" max="4" width="11.6640625" customWidth="1"/>
    <col min="5" max="5" width="12.33203125" customWidth="1"/>
    <col min="7" max="7" width="42" customWidth="1"/>
    <col min="8" max="8" width="35.6640625" customWidth="1"/>
    <col min="9" max="9" width="15.1640625" customWidth="1"/>
    <col min="10" max="10" width="17" customWidth="1"/>
    <col min="11" max="11" width="13" customWidth="1"/>
    <col min="12" max="12" width="13.1640625" customWidth="1"/>
    <col min="13" max="13" width="35" customWidth="1"/>
    <col min="14" max="14" width="20.83203125" customWidth="1"/>
    <col min="15" max="15" width="17" customWidth="1"/>
    <col min="16" max="16" width="23" customWidth="1"/>
  </cols>
  <sheetData>
    <row r="1" spans="1:12" ht="21" x14ac:dyDescent="0.25">
      <c r="A1" s="24" t="s">
        <v>52</v>
      </c>
      <c r="B1" s="24"/>
      <c r="C1" s="24"/>
      <c r="D1" s="24"/>
      <c r="E1" s="24"/>
      <c r="F1" s="24"/>
      <c r="G1" s="24"/>
      <c r="H1" s="24"/>
    </row>
    <row r="3" spans="1:12" ht="20" thickBot="1" x14ac:dyDescent="0.3">
      <c r="A3" s="14" t="s">
        <v>32</v>
      </c>
      <c r="B3" s="1"/>
      <c r="C3" s="1"/>
      <c r="D3" s="1"/>
      <c r="E3" s="1"/>
    </row>
    <row r="4" spans="1:12" x14ac:dyDescent="0.2">
      <c r="A4" s="29" t="s">
        <v>26</v>
      </c>
      <c r="B4" s="31" t="s">
        <v>27</v>
      </c>
      <c r="C4" s="33" t="s">
        <v>15</v>
      </c>
      <c r="D4" s="33" t="s">
        <v>28</v>
      </c>
      <c r="E4" s="35" t="s">
        <v>29</v>
      </c>
    </row>
    <row r="5" spans="1:12" ht="17" thickBot="1" x14ac:dyDescent="0.25">
      <c r="A5" s="30"/>
      <c r="B5" s="32"/>
      <c r="C5" s="34"/>
      <c r="D5" s="34"/>
      <c r="E5" s="36"/>
    </row>
    <row r="6" spans="1:12" ht="17" thickBot="1" x14ac:dyDescent="0.25">
      <c r="A6" s="4" t="s">
        <v>8</v>
      </c>
      <c r="B6" s="3" t="s">
        <v>14</v>
      </c>
      <c r="C6" s="3">
        <v>15</v>
      </c>
      <c r="D6" s="3">
        <v>220</v>
      </c>
      <c r="E6" s="3">
        <f t="shared" ref="E6:E19" si="0">C6*D6</f>
        <v>3300</v>
      </c>
    </row>
    <row r="7" spans="1:12" ht="17" thickBot="1" x14ac:dyDescent="0.25">
      <c r="A7" s="4" t="s">
        <v>11</v>
      </c>
      <c r="B7" s="3" t="s">
        <v>22</v>
      </c>
      <c r="C7" s="3">
        <v>1</v>
      </c>
      <c r="D7" s="3">
        <v>6900</v>
      </c>
      <c r="E7" s="3">
        <f t="shared" si="0"/>
        <v>6900</v>
      </c>
    </row>
    <row r="8" spans="1:12" ht="17" thickBot="1" x14ac:dyDescent="0.25">
      <c r="A8" s="4" t="s">
        <v>9</v>
      </c>
      <c r="B8" s="3" t="s">
        <v>14</v>
      </c>
      <c r="C8" s="3">
        <v>15</v>
      </c>
      <c r="D8" s="3">
        <v>350</v>
      </c>
      <c r="E8" s="3">
        <f t="shared" si="0"/>
        <v>5250</v>
      </c>
    </row>
    <row r="9" spans="1:12" ht="17" thickBot="1" x14ac:dyDescent="0.25">
      <c r="A9" s="4" t="s">
        <v>23</v>
      </c>
      <c r="B9" s="3" t="s">
        <v>24</v>
      </c>
      <c r="C9" s="3">
        <v>2</v>
      </c>
      <c r="D9" s="3">
        <v>500</v>
      </c>
      <c r="E9" s="3">
        <f t="shared" si="0"/>
        <v>1000</v>
      </c>
    </row>
    <row r="10" spans="1:12" ht="17" thickBot="1" x14ac:dyDescent="0.25">
      <c r="A10" s="4" t="s">
        <v>0</v>
      </c>
      <c r="B10" s="3" t="s">
        <v>14</v>
      </c>
      <c r="C10" s="3">
        <f>8*5+5*4</f>
        <v>60</v>
      </c>
      <c r="D10" s="3">
        <v>190</v>
      </c>
      <c r="E10" s="3">
        <f t="shared" si="0"/>
        <v>11400</v>
      </c>
    </row>
    <row r="11" spans="1:12" ht="17" thickBot="1" x14ac:dyDescent="0.25">
      <c r="A11" s="4" t="s">
        <v>6</v>
      </c>
      <c r="B11" s="3" t="s">
        <v>14</v>
      </c>
      <c r="C11" s="3">
        <f>3*3+2*2</f>
        <v>13</v>
      </c>
      <c r="D11" s="3">
        <v>240</v>
      </c>
      <c r="E11" s="3">
        <f t="shared" si="0"/>
        <v>3120</v>
      </c>
    </row>
    <row r="12" spans="1:12" ht="17" thickBot="1" x14ac:dyDescent="0.25">
      <c r="A12" s="4" t="s">
        <v>7</v>
      </c>
      <c r="B12" s="3" t="s">
        <v>14</v>
      </c>
      <c r="C12" s="3">
        <f>2*3+2</f>
        <v>8</v>
      </c>
      <c r="D12" s="3">
        <v>280</v>
      </c>
      <c r="E12" s="3">
        <f t="shared" si="0"/>
        <v>2240</v>
      </c>
    </row>
    <row r="13" spans="1:12" ht="17" thickBot="1" x14ac:dyDescent="0.25">
      <c r="A13" s="4" t="s">
        <v>1</v>
      </c>
      <c r="B13" s="3" t="s">
        <v>14</v>
      </c>
      <c r="C13" s="3">
        <f>5*5+3*4+18</f>
        <v>55</v>
      </c>
      <c r="D13" s="3">
        <v>195</v>
      </c>
      <c r="E13" s="3">
        <f t="shared" si="0"/>
        <v>10725</v>
      </c>
    </row>
    <row r="14" spans="1:12" ht="17" thickBot="1" x14ac:dyDescent="0.25">
      <c r="A14" s="4" t="s">
        <v>10</v>
      </c>
      <c r="B14" s="3" t="s">
        <v>25</v>
      </c>
      <c r="C14" s="3">
        <v>55</v>
      </c>
      <c r="D14" s="3">
        <v>750</v>
      </c>
      <c r="E14" s="3">
        <f t="shared" si="0"/>
        <v>41250</v>
      </c>
      <c r="K14" s="6"/>
      <c r="L14" s="6"/>
    </row>
    <row r="15" spans="1:12" ht="17" thickBot="1" x14ac:dyDescent="0.25">
      <c r="A15" s="4" t="s">
        <v>12</v>
      </c>
      <c r="B15" s="3" t="s">
        <v>14</v>
      </c>
      <c r="C15" s="3">
        <f>4*5+2*4</f>
        <v>28</v>
      </c>
      <c r="D15" s="3">
        <v>150</v>
      </c>
      <c r="E15" s="3">
        <f t="shared" si="0"/>
        <v>4200</v>
      </c>
      <c r="G15" s="6"/>
      <c r="K15" s="6"/>
      <c r="L15" s="5"/>
    </row>
    <row r="16" spans="1:12" ht="17" thickBot="1" x14ac:dyDescent="0.25">
      <c r="A16" s="4" t="s">
        <v>3</v>
      </c>
      <c r="B16" s="3" t="s">
        <v>14</v>
      </c>
      <c r="C16" s="3">
        <v>27</v>
      </c>
      <c r="D16" s="3">
        <v>225</v>
      </c>
      <c r="E16" s="3">
        <f t="shared" si="0"/>
        <v>6075</v>
      </c>
    </row>
    <row r="17" spans="1:5" ht="17" thickBot="1" x14ac:dyDescent="0.25">
      <c r="A17" s="4" t="s">
        <v>2</v>
      </c>
      <c r="B17" s="3" t="s">
        <v>14</v>
      </c>
      <c r="C17" s="3">
        <v>27</v>
      </c>
      <c r="D17" s="3">
        <v>195</v>
      </c>
      <c r="E17" s="3">
        <f t="shared" si="0"/>
        <v>5265</v>
      </c>
    </row>
    <row r="18" spans="1:5" ht="17" thickBot="1" x14ac:dyDescent="0.25">
      <c r="A18" s="4" t="s">
        <v>5</v>
      </c>
      <c r="B18" s="3" t="s">
        <v>14</v>
      </c>
      <c r="C18" s="3">
        <v>27</v>
      </c>
      <c r="D18" s="3">
        <v>225</v>
      </c>
      <c r="E18" s="3">
        <f t="shared" si="0"/>
        <v>6075</v>
      </c>
    </row>
    <row r="19" spans="1:5" ht="17" thickBot="1" x14ac:dyDescent="0.25">
      <c r="A19" s="4" t="s">
        <v>4</v>
      </c>
      <c r="B19" s="3" t="s">
        <v>14</v>
      </c>
      <c r="C19" s="3">
        <v>27</v>
      </c>
      <c r="D19" s="3">
        <v>385</v>
      </c>
      <c r="E19" s="3">
        <f t="shared" si="0"/>
        <v>10395</v>
      </c>
    </row>
    <row r="20" spans="1:5" ht="17" thickBot="1" x14ac:dyDescent="0.25">
      <c r="A20" s="7" t="s">
        <v>30</v>
      </c>
      <c r="B20" s="3" t="s">
        <v>18</v>
      </c>
      <c r="C20" s="3">
        <v>8</v>
      </c>
      <c r="D20" s="3">
        <v>1100</v>
      </c>
      <c r="E20" s="3">
        <f t="shared" ref="E20:E21" si="1">C20*D20</f>
        <v>8800</v>
      </c>
    </row>
    <row r="21" spans="1:5" ht="17" thickBot="1" x14ac:dyDescent="0.25">
      <c r="A21" s="8" t="s">
        <v>34</v>
      </c>
      <c r="B21" s="3" t="s">
        <v>35</v>
      </c>
      <c r="C21" s="3">
        <v>12</v>
      </c>
      <c r="D21" s="3">
        <v>240</v>
      </c>
      <c r="E21" s="3">
        <f t="shared" si="1"/>
        <v>2880</v>
      </c>
    </row>
    <row r="22" spans="1:5" ht="17" thickBot="1" x14ac:dyDescent="0.25">
      <c r="A22" s="17" t="s">
        <v>31</v>
      </c>
      <c r="B22" s="18"/>
      <c r="C22" s="18"/>
      <c r="D22" s="38"/>
      <c r="E22" s="39">
        <f>SUM(E6:E21)</f>
        <v>128875</v>
      </c>
    </row>
    <row r="23" spans="1:5" ht="20" thickBot="1" x14ac:dyDescent="0.25">
      <c r="A23" s="10" t="s">
        <v>33</v>
      </c>
      <c r="B23" s="11" t="s">
        <v>36</v>
      </c>
      <c r="C23" s="21">
        <v>18.7</v>
      </c>
      <c r="D23" s="40">
        <v>1150</v>
      </c>
      <c r="E23" s="41">
        <f>C23*D23</f>
        <v>21505</v>
      </c>
    </row>
    <row r="24" spans="1:5" ht="20" thickBot="1" x14ac:dyDescent="0.3">
      <c r="A24" s="12" t="s">
        <v>31</v>
      </c>
      <c r="B24" s="13"/>
      <c r="C24" s="13"/>
      <c r="D24" s="13"/>
      <c r="E24" s="23">
        <f>E22+E23</f>
        <v>150380</v>
      </c>
    </row>
    <row r="26" spans="1:5" ht="20" thickBot="1" x14ac:dyDescent="0.3">
      <c r="A26" s="14" t="s">
        <v>19</v>
      </c>
      <c r="B26" s="1"/>
      <c r="C26" s="1"/>
      <c r="D26" s="1"/>
      <c r="E26" s="1"/>
    </row>
    <row r="27" spans="1:5" ht="17" thickBot="1" x14ac:dyDescent="0.25">
      <c r="A27" s="9" t="s">
        <v>17</v>
      </c>
      <c r="B27" s="3" t="s">
        <v>18</v>
      </c>
      <c r="C27" s="3">
        <v>30</v>
      </c>
      <c r="D27" s="3">
        <v>130</v>
      </c>
      <c r="E27" s="3">
        <f>C27*D27</f>
        <v>3900</v>
      </c>
    </row>
    <row r="28" spans="1:5" ht="33" thickBot="1" x14ac:dyDescent="0.25">
      <c r="A28" s="37" t="s">
        <v>53</v>
      </c>
      <c r="B28" s="20" t="s">
        <v>45</v>
      </c>
      <c r="C28" s="20">
        <v>17.600000000000001</v>
      </c>
      <c r="D28" s="20">
        <v>450</v>
      </c>
      <c r="E28" s="20">
        <f>C28*D28</f>
        <v>7920.0000000000009</v>
      </c>
    </row>
    <row r="29" spans="1:5" ht="20" thickBot="1" x14ac:dyDescent="0.3">
      <c r="A29" s="12" t="s">
        <v>31</v>
      </c>
      <c r="B29" s="22"/>
      <c r="C29" s="22"/>
      <c r="D29" s="22"/>
      <c r="E29" s="23">
        <f>E27+E28</f>
        <v>11820</v>
      </c>
    </row>
    <row r="31" spans="1:5" ht="20" thickBot="1" x14ac:dyDescent="0.3">
      <c r="A31" s="14" t="s">
        <v>38</v>
      </c>
      <c r="B31" s="14"/>
      <c r="C31" s="14"/>
      <c r="D31" s="14"/>
      <c r="E31" s="14"/>
    </row>
    <row r="32" spans="1:5" ht="20" thickBot="1" x14ac:dyDescent="0.25">
      <c r="A32" s="2" t="s">
        <v>16</v>
      </c>
      <c r="B32" s="3" t="s">
        <v>37</v>
      </c>
      <c r="C32" s="3">
        <v>40</v>
      </c>
      <c r="D32" s="3">
        <v>65</v>
      </c>
      <c r="E32" s="3">
        <f>C32*D32</f>
        <v>2600</v>
      </c>
    </row>
    <row r="33" spans="1:5" ht="17" thickBot="1" x14ac:dyDescent="0.25">
      <c r="A33" s="4" t="s">
        <v>21</v>
      </c>
      <c r="B33" s="3" t="s">
        <v>18</v>
      </c>
      <c r="C33" s="3">
        <v>125</v>
      </c>
      <c r="D33" s="3">
        <v>654</v>
      </c>
      <c r="E33" s="3">
        <f>C33*D33</f>
        <v>81750</v>
      </c>
    </row>
    <row r="34" spans="1:5" ht="20" thickBot="1" x14ac:dyDescent="0.25">
      <c r="A34" s="4" t="s">
        <v>40</v>
      </c>
      <c r="B34" s="3" t="s">
        <v>20</v>
      </c>
      <c r="C34" s="3">
        <v>0.7</v>
      </c>
      <c r="D34" s="3">
        <v>1000</v>
      </c>
      <c r="E34" s="3">
        <f t="shared" ref="E34:E35" si="2">C34*D34</f>
        <v>700</v>
      </c>
    </row>
    <row r="35" spans="1:5" ht="20" thickBot="1" x14ac:dyDescent="0.25">
      <c r="A35" s="4" t="s">
        <v>39</v>
      </c>
      <c r="B35" s="3" t="s">
        <v>20</v>
      </c>
      <c r="C35" s="3">
        <v>0.67</v>
      </c>
      <c r="D35" s="3">
        <v>1600</v>
      </c>
      <c r="E35" s="3">
        <f t="shared" si="2"/>
        <v>1072</v>
      </c>
    </row>
    <row r="36" spans="1:5" ht="33" thickBot="1" x14ac:dyDescent="0.25">
      <c r="A36" s="16" t="s">
        <v>42</v>
      </c>
      <c r="B36" s="15" t="s">
        <v>37</v>
      </c>
      <c r="C36" s="15">
        <v>40</v>
      </c>
      <c r="D36" s="15">
        <v>1200</v>
      </c>
      <c r="E36" s="15">
        <f>C36*D36</f>
        <v>48000</v>
      </c>
    </row>
    <row r="37" spans="1:5" ht="20" thickBot="1" x14ac:dyDescent="0.3">
      <c r="A37" s="12" t="s">
        <v>31</v>
      </c>
      <c r="B37" s="22"/>
      <c r="C37" s="22"/>
      <c r="D37" s="22"/>
      <c r="E37" s="23">
        <f>SUM(E32:E36)</f>
        <v>134122</v>
      </c>
    </row>
    <row r="39" spans="1:5" ht="20" thickBot="1" x14ac:dyDescent="0.3">
      <c r="A39" s="14" t="s">
        <v>13</v>
      </c>
      <c r="B39" s="14"/>
      <c r="C39" s="14"/>
      <c r="D39" s="14"/>
      <c r="E39" s="14"/>
    </row>
    <row r="40" spans="1:5" ht="17" thickBot="1" x14ac:dyDescent="0.25">
      <c r="A40" s="4" t="s">
        <v>48</v>
      </c>
      <c r="B40" s="3" t="s">
        <v>18</v>
      </c>
      <c r="C40" s="3">
        <v>1</v>
      </c>
      <c r="D40" s="3"/>
      <c r="E40" s="3">
        <v>85000</v>
      </c>
    </row>
    <row r="41" spans="1:5" ht="17" thickBot="1" x14ac:dyDescent="0.25">
      <c r="A41" s="4" t="s">
        <v>47</v>
      </c>
      <c r="B41" s="3" t="s">
        <v>18</v>
      </c>
      <c r="C41" s="3">
        <v>1</v>
      </c>
      <c r="D41" s="3"/>
      <c r="E41" s="3">
        <v>50000</v>
      </c>
    </row>
    <row r="42" spans="1:5" ht="17" thickBot="1" x14ac:dyDescent="0.25">
      <c r="A42" s="4" t="s">
        <v>49</v>
      </c>
      <c r="B42" s="3" t="s">
        <v>18</v>
      </c>
      <c r="C42" s="3">
        <v>2</v>
      </c>
      <c r="D42" s="3"/>
      <c r="E42" s="3">
        <v>60000</v>
      </c>
    </row>
    <row r="43" spans="1:5" ht="17" thickBot="1" x14ac:dyDescent="0.25">
      <c r="A43" s="4" t="s">
        <v>50</v>
      </c>
      <c r="B43" s="3" t="s">
        <v>18</v>
      </c>
      <c r="C43" s="3">
        <v>1</v>
      </c>
      <c r="D43" s="3"/>
      <c r="E43" s="3">
        <v>10000</v>
      </c>
    </row>
    <row r="44" spans="1:5" ht="17" thickBot="1" x14ac:dyDescent="0.25">
      <c r="A44" s="4" t="s">
        <v>51</v>
      </c>
      <c r="B44" s="3" t="s">
        <v>18</v>
      </c>
      <c r="C44" s="3">
        <v>12</v>
      </c>
      <c r="D44" s="3"/>
      <c r="E44" s="3">
        <v>3000</v>
      </c>
    </row>
    <row r="45" spans="1:5" ht="17" thickBot="1" x14ac:dyDescent="0.25">
      <c r="A45" s="19" t="s">
        <v>44</v>
      </c>
      <c r="B45" s="19"/>
      <c r="C45" s="19"/>
      <c r="D45" s="19"/>
      <c r="E45" s="20">
        <v>90000</v>
      </c>
    </row>
    <row r="46" spans="1:5" ht="20" thickBot="1" x14ac:dyDescent="0.3">
      <c r="A46" s="12" t="s">
        <v>31</v>
      </c>
      <c r="B46" s="12"/>
      <c r="C46" s="12"/>
      <c r="D46" s="12"/>
      <c r="E46" s="25">
        <f>SUM(E40:E45)</f>
        <v>298000</v>
      </c>
    </row>
    <row r="48" spans="1:5" ht="20" thickBot="1" x14ac:dyDescent="0.3">
      <c r="A48" s="14" t="s">
        <v>41</v>
      </c>
      <c r="B48" s="14"/>
      <c r="C48" s="14"/>
      <c r="D48" s="14"/>
      <c r="E48" s="14"/>
    </row>
    <row r="49" spans="1:5" ht="20" thickBot="1" x14ac:dyDescent="0.25">
      <c r="A49" s="9" t="s">
        <v>43</v>
      </c>
      <c r="B49" s="3" t="s">
        <v>20</v>
      </c>
      <c r="C49" s="3">
        <v>20</v>
      </c>
      <c r="D49" s="3">
        <v>700</v>
      </c>
      <c r="E49" s="3">
        <f>C49*D49</f>
        <v>14000</v>
      </c>
    </row>
    <row r="50" spans="1:5" ht="20" thickBot="1" x14ac:dyDescent="0.25">
      <c r="A50" s="9" t="s">
        <v>17</v>
      </c>
      <c r="B50" s="3" t="s">
        <v>37</v>
      </c>
      <c r="C50" s="3">
        <v>102</v>
      </c>
      <c r="D50" s="3">
        <v>130</v>
      </c>
      <c r="E50" s="3">
        <f>C50*D50</f>
        <v>13260</v>
      </c>
    </row>
    <row r="51" spans="1:5" ht="20" thickBot="1" x14ac:dyDescent="0.25">
      <c r="A51" s="42" t="s">
        <v>41</v>
      </c>
      <c r="B51" s="20" t="s">
        <v>45</v>
      </c>
      <c r="C51" s="20">
        <v>81</v>
      </c>
      <c r="D51" s="20">
        <v>450</v>
      </c>
      <c r="E51" s="20">
        <f>C51*D51</f>
        <v>36450</v>
      </c>
    </row>
    <row r="52" spans="1:5" ht="20" thickBot="1" x14ac:dyDescent="0.3">
      <c r="A52" s="12" t="s">
        <v>31</v>
      </c>
      <c r="B52" s="22"/>
      <c r="C52" s="22"/>
      <c r="D52" s="22"/>
      <c r="E52" s="23">
        <f>SUM(E49:E51)</f>
        <v>63710</v>
      </c>
    </row>
    <row r="54" spans="1:5" ht="19" x14ac:dyDescent="0.25">
      <c r="A54" s="26" t="s">
        <v>46</v>
      </c>
      <c r="B54" s="27"/>
      <c r="C54" s="27"/>
      <c r="D54" s="27"/>
      <c r="E54" s="28">
        <f>E24+E29+E37+E46+E52</f>
        <v>658032</v>
      </c>
    </row>
  </sheetData>
  <sortState ref="A4:E17">
    <sortCondition ref="A38"/>
  </sortState>
  <mergeCells count="5">
    <mergeCell ref="A4:A5"/>
    <mergeCell ref="B4:B5"/>
    <mergeCell ref="C4:C5"/>
    <mergeCell ref="D4:D5"/>
    <mergeCell ref="E4:E5"/>
  </mergeCells>
  <phoneticPr fontId="2" type="noConversion"/>
  <pageMargins left="0.7" right="0.7" top="0.75" bottom="0.75" header="0.3" footer="0.3"/>
  <pageSetup paperSize="9" orientation="portrait" horizontalDpi="0" verticalDpi="0"/>
  <ignoredErrors>
    <ignoredError sqref="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2020-02-12T10:02:11Z</cp:lastPrinted>
  <dcterms:created xsi:type="dcterms:W3CDTF">2020-02-10T07:58:43Z</dcterms:created>
  <dcterms:modified xsi:type="dcterms:W3CDTF">2020-02-15T10:14:19Z</dcterms:modified>
</cp:coreProperties>
</file>