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55" activeTab="0"/>
  </bookViews>
  <sheets>
    <sheet name="КП Цв.б.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<sst xmlns="http://schemas.openxmlformats.org/spreadsheetml/2006/main" count="82" uniqueCount="53">
  <si>
    <t>Ед. изм.</t>
  </si>
  <si>
    <t>Кол-во</t>
  </si>
  <si>
    <t>Размер</t>
  </si>
  <si>
    <t>Смета на растения, посадки и автополив</t>
  </si>
  <si>
    <t xml:space="preserve">Цена, руб. </t>
  </si>
  <si>
    <t>Сумма, руб.</t>
  </si>
  <si>
    <t>ИТОГО, руб:</t>
  </si>
  <si>
    <t>шт.</t>
  </si>
  <si>
    <t>Укрытие существующего мощения </t>
  </si>
  <si>
    <t>Накладные и траснпортные, расходные материалы, доставка растений:</t>
  </si>
  <si>
    <t>Всего по накладным, транспортным, расходным материалам, доставке, руб.:</t>
  </si>
  <si>
    <t>Накладные расходы</t>
  </si>
  <si>
    <t>Транспортные расходы</t>
  </si>
  <si>
    <t>Всего по посадочному материалу:</t>
  </si>
  <si>
    <t>Доставка растений из питомника (машина, 2т)</t>
  </si>
  <si>
    <t>Доставка растений из питомника (манипулятор, 5т)</t>
  </si>
  <si>
    <t>Выставочный сад "Pubertatum. Живущий за дождем"</t>
  </si>
  <si>
    <t>Посадочный материал. Блок с лиственницами</t>
  </si>
  <si>
    <t>Посадочный материал. Блок с далиями</t>
  </si>
  <si>
    <t>350-450</t>
  </si>
  <si>
    <t>с15</t>
  </si>
  <si>
    <t>Микробиота перекрестнопарная (Microbiota decussata)</t>
  </si>
  <si>
    <t>Лиственница Кемпфера (Larix kaempferi)</t>
  </si>
  <si>
    <t>с3</t>
  </si>
  <si>
    <t>Полиподиум обыкновенный (Polypodium vulgare) 1,1 м2</t>
  </si>
  <si>
    <t>Костенец волосовидный (Asplenium trichomanes) 1,15м2</t>
  </si>
  <si>
    <t>Осока пальмолистная (Сarex muskingumensis ‘Little Midge’) 22,75 м2</t>
  </si>
  <si>
    <t>с1,5</t>
  </si>
  <si>
    <t>с5</t>
  </si>
  <si>
    <t>Георгина кактусовая/ полукактусовая (dahlia hybrida) в сортах 6,46 м2</t>
  </si>
  <si>
    <t>Кровохлёбка лекарственная (Sanguisorba officinalis `Tanna’) 6,46 м2</t>
  </si>
  <si>
    <t>Дудник гигантский (Angelica gigas) 6,46 м2</t>
  </si>
  <si>
    <t>Мискантус китайский (Miscanthus sinensis) 23 м2</t>
  </si>
  <si>
    <t>Посадочный материал. Водоем</t>
  </si>
  <si>
    <t xml:space="preserve">Нимфея, кувшинка темно-красная «Блэк Принцесс» (Nymphaea Black Princess) </t>
  </si>
  <si>
    <t>с10</t>
  </si>
  <si>
    <t>Рогульник плавающий (Trápa nátans)</t>
  </si>
  <si>
    <t>шт</t>
  </si>
  <si>
    <t>Всего по подготовительным и финишным работам, материалам, монтажу руб.:</t>
  </si>
  <si>
    <t>Посадка растений</t>
  </si>
  <si>
    <t>Демонтаж сада</t>
  </si>
  <si>
    <t>Подготовительные и финишные работы, материалы, монтаж:</t>
  </si>
  <si>
    <t>Разбивка сада</t>
  </si>
  <si>
    <t>Скульптура "Живущий за дождем" (брашировка, карвинг, обжиг, пропитка, крепеж, монтаж) h 1,5м</t>
  </si>
  <si>
    <t>Кровля (брус сосновый, доска строганая,рейка деревянная, пропитка, крепеж, расходные,  монтаж) 32,4 м2</t>
  </si>
  <si>
    <t>Столб из состаренной древесины (брашировка, карвинг, пропитка, крепеж, расходные, монтаж) h 2,5м</t>
  </si>
  <si>
    <t>Настил деревянный (брашировка, обжиг, пропитка, крепеж, расходные, монтаж) 42 м2</t>
  </si>
  <si>
    <t>Водоем-иплювий (гидроизоляция, борт металлический, монтаж) 8 м2</t>
  </si>
  <si>
    <t>Доставка конструкицй, материалов</t>
  </si>
  <si>
    <t>Прочие работы, демонтаж</t>
  </si>
  <si>
    <t>Вывоз конструкций</t>
  </si>
  <si>
    <t>Накладные и траснпортные, доставка растений:</t>
  </si>
  <si>
    <t>Всего по прочим работам, демонтажу, руб.: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</si>
</sst>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 CYR"/>
      <family val="1"/>
    </font>
    <font>
      <sz val="14"/>
      <name val="Arial Cyr"/>
      <family val="0"/>
    </font>
    <font>
      <sz val="12"/>
      <name val="Baskerville Old Face"/>
      <family val="1"/>
    </font>
    <font>
      <b/>
      <sz val="18"/>
      <name val="Baskerville Old Face"/>
      <family val="1"/>
    </font>
    <font>
      <b/>
      <sz val="20"/>
      <name val="Baskerville Old Face"/>
      <family val="1"/>
    </font>
    <font>
      <sz val="10"/>
      <color indexed="10"/>
      <name val="Arial Cyr"/>
      <family val="0"/>
    </font>
    <font>
      <b/>
      <i/>
      <sz val="14"/>
      <name val="Times New Roman CYR"/>
      <family val="0"/>
    </font>
    <font>
      <b/>
      <i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 shrinkToFit="1"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8" fillId="0" borderId="0" xfId="0" applyFont="1" applyFill="1" applyAlignment="1">
      <alignment/>
    </xf>
    <xf numFmtId="0" fontId="12" fillId="0" borderId="11" xfId="0" applyFont="1" applyFill="1" applyBorder="1" applyAlignment="1">
      <alignment horizontal="left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12" fillId="33" borderId="18" xfId="0" applyNumberFormat="1" applyFont="1" applyFill="1" applyBorder="1" applyAlignment="1">
      <alignment horizontal="center" vertical="center" wrapText="1"/>
    </xf>
    <xf numFmtId="1" fontId="12" fillId="33" borderId="18" xfId="0" applyNumberFormat="1" applyFont="1" applyFill="1" applyBorder="1" applyAlignment="1">
      <alignment horizontal="center" vertical="center"/>
    </xf>
    <xf numFmtId="174" fontId="12" fillId="33" borderId="11" xfId="0" applyNumberFormat="1" applyFont="1" applyFill="1" applyBorder="1" applyAlignment="1">
      <alignment horizontal="center" vertical="center"/>
    </xf>
    <xf numFmtId="0" fontId="12" fillId="33" borderId="19" xfId="0" applyNumberFormat="1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/>
    </xf>
    <xf numFmtId="0" fontId="12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33" borderId="20" xfId="0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33" borderId="21" xfId="0" applyNumberFormat="1" applyFont="1" applyFill="1" applyBorder="1" applyAlignment="1">
      <alignment vertical="top" wrapText="1"/>
    </xf>
    <xf numFmtId="1" fontId="12" fillId="33" borderId="22" xfId="0" applyNumberFormat="1" applyFont="1" applyFill="1" applyBorder="1" applyAlignment="1">
      <alignment horizontal="center" vertical="center" wrapText="1"/>
    </xf>
    <xf numFmtId="1" fontId="12" fillId="33" borderId="22" xfId="0" applyNumberFormat="1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>
      <alignment horizontal="center" vertical="center" wrapText="1"/>
    </xf>
    <xf numFmtId="174" fontId="12" fillId="33" borderId="2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1" fontId="12" fillId="33" borderId="24" xfId="0" applyNumberFormat="1" applyFont="1" applyFill="1" applyBorder="1" applyAlignment="1">
      <alignment horizontal="center" vertical="center"/>
    </xf>
    <xf numFmtId="0" fontId="12" fillId="33" borderId="24" xfId="0" applyNumberFormat="1" applyFont="1" applyFill="1" applyBorder="1" applyAlignment="1">
      <alignment horizontal="center" vertical="center" wrapText="1"/>
    </xf>
    <xf numFmtId="174" fontId="12" fillId="33" borderId="25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174" fontId="12" fillId="33" borderId="21" xfId="0" applyNumberFormat="1" applyFont="1" applyFill="1" applyBorder="1" applyAlignment="1">
      <alignment horizontal="center" vertical="center"/>
    </xf>
    <xf numFmtId="0" fontId="12" fillId="33" borderId="28" xfId="0" applyNumberFormat="1" applyFont="1" applyFill="1" applyBorder="1" applyAlignment="1">
      <alignment horizontal="left" vertical="top" wrapText="1"/>
    </xf>
    <xf numFmtId="1" fontId="12" fillId="33" borderId="24" xfId="0" applyNumberFormat="1" applyFont="1" applyFill="1" applyBorder="1" applyAlignment="1">
      <alignment horizontal="center" vertical="center" wrapText="1"/>
    </xf>
    <xf numFmtId="174" fontId="12" fillId="33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12" fillId="34" borderId="17" xfId="0" applyNumberFormat="1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14" xfId="0" applyNumberFormat="1" applyFont="1" applyFill="1" applyBorder="1" applyAlignment="1">
      <alignment horizontal="center" vertical="center" wrapText="1"/>
    </xf>
    <xf numFmtId="3" fontId="12" fillId="34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left" vertical="top" wrapText="1"/>
    </xf>
    <xf numFmtId="1" fontId="12" fillId="34" borderId="11" xfId="0" applyNumberFormat="1" applyFont="1" applyFill="1" applyBorder="1" applyAlignment="1">
      <alignment horizontal="center" vertical="center" wrapText="1"/>
    </xf>
    <xf numFmtId="1" fontId="12" fillId="34" borderId="17" xfId="0" applyNumberFormat="1" applyFont="1" applyFill="1" applyBorder="1" applyAlignment="1">
      <alignment horizontal="center" vertical="center"/>
    </xf>
    <xf numFmtId="1" fontId="12" fillId="34" borderId="11" xfId="0" applyNumberFormat="1" applyFont="1" applyFill="1" applyBorder="1" applyAlignment="1">
      <alignment horizontal="center" vertical="center"/>
    </xf>
    <xf numFmtId="0" fontId="12" fillId="34" borderId="11" xfId="0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9" xfId="0" applyNumberFormat="1" applyFont="1" applyFill="1" applyBorder="1" applyAlignment="1">
      <alignment vertical="top" wrapText="1"/>
    </xf>
    <xf numFmtId="1" fontId="12" fillId="34" borderId="30" xfId="0" applyNumberFormat="1" applyFont="1" applyFill="1" applyBorder="1" applyAlignment="1">
      <alignment horizontal="center" vertical="center"/>
    </xf>
    <xf numFmtId="1" fontId="12" fillId="34" borderId="31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2" xfId="0" applyNumberFormat="1" applyFont="1" applyFill="1" applyBorder="1" applyAlignment="1">
      <alignment vertical="top" wrapText="1"/>
    </xf>
    <xf numFmtId="1" fontId="12" fillId="34" borderId="24" xfId="0" applyNumberFormat="1" applyFont="1" applyFill="1" applyBorder="1" applyAlignment="1">
      <alignment horizontal="center" vertical="center" wrapText="1"/>
    </xf>
    <xf numFmtId="1" fontId="12" fillId="34" borderId="18" xfId="0" applyNumberFormat="1" applyFont="1" applyFill="1" applyBorder="1" applyAlignment="1">
      <alignment horizontal="center" vertical="center"/>
    </xf>
    <xf numFmtId="1" fontId="12" fillId="34" borderId="33" xfId="0" applyNumberFormat="1" applyFont="1" applyFill="1" applyBorder="1" applyAlignment="1">
      <alignment horizontal="center" vertical="center"/>
    </xf>
    <xf numFmtId="1" fontId="12" fillId="34" borderId="18" xfId="0" applyNumberFormat="1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vertical="top" wrapText="1"/>
    </xf>
    <xf numFmtId="0" fontId="12" fillId="34" borderId="18" xfId="0" applyFont="1" applyFill="1" applyBorder="1" applyAlignment="1">
      <alignment horizontal="center" vertical="center"/>
    </xf>
    <xf numFmtId="1" fontId="12" fillId="34" borderId="14" xfId="0" applyNumberFormat="1" applyFont="1" applyFill="1" applyBorder="1" applyAlignment="1">
      <alignment horizontal="center" vertical="center"/>
    </xf>
    <xf numFmtId="1" fontId="12" fillId="34" borderId="34" xfId="0" applyNumberFormat="1" applyFont="1" applyFill="1" applyBorder="1" applyAlignment="1">
      <alignment horizontal="center" vertical="center"/>
    </xf>
    <xf numFmtId="3" fontId="12" fillId="34" borderId="16" xfId="0" applyNumberFormat="1" applyFont="1" applyFill="1" applyBorder="1" applyAlignment="1">
      <alignment horizontal="center" vertical="center" wrapText="1"/>
    </xf>
    <xf numFmtId="0" fontId="12" fillId="34" borderId="28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4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/>
    </xf>
    <xf numFmtId="3" fontId="10" fillId="35" borderId="11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3" fontId="10" fillId="35" borderId="11" xfId="0" applyNumberFormat="1" applyFont="1" applyFill="1" applyBorder="1" applyAlignment="1">
      <alignment horizontal="center"/>
    </xf>
    <xf numFmtId="0" fontId="13" fillId="35" borderId="17" xfId="0" applyNumberFormat="1" applyFont="1" applyFill="1" applyBorder="1" applyAlignment="1">
      <alignment horizontal="left" vertical="top" wrapText="1"/>
    </xf>
    <xf numFmtId="0" fontId="13" fillId="35" borderId="11" xfId="0" applyNumberFormat="1" applyFont="1" applyFill="1" applyBorder="1" applyAlignment="1">
      <alignment horizontal="left" vertical="top" wrapText="1"/>
    </xf>
    <xf numFmtId="0" fontId="13" fillId="35" borderId="17" xfId="0" applyNumberFormat="1" applyFont="1" applyFill="1" applyBorder="1" applyAlignment="1">
      <alignment horizontal="center" vertical="top" wrapText="1"/>
    </xf>
    <xf numFmtId="174" fontId="10" fillId="35" borderId="17" xfId="0" applyNumberFormat="1" applyFont="1" applyFill="1" applyBorder="1" applyAlignment="1">
      <alignment horizontal="center" wrapText="1"/>
    </xf>
    <xf numFmtId="0" fontId="15" fillId="34" borderId="17" xfId="0" applyNumberFormat="1" applyFont="1" applyFill="1" applyBorder="1" applyAlignment="1">
      <alignment horizontal="left" vertical="top" wrapText="1"/>
    </xf>
    <xf numFmtId="0" fontId="13" fillId="34" borderId="17" xfId="0" applyNumberFormat="1" applyFont="1" applyFill="1" applyBorder="1" applyAlignment="1">
      <alignment horizontal="left" vertical="top" wrapText="1"/>
    </xf>
    <xf numFmtId="0" fontId="13" fillId="34" borderId="17" xfId="0" applyNumberFormat="1" applyFont="1" applyFill="1" applyBorder="1" applyAlignment="1">
      <alignment horizontal="center" vertical="top" wrapText="1"/>
    </xf>
    <xf numFmtId="3" fontId="10" fillId="34" borderId="17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zoomScale="106" zoomScaleNormal="106" zoomScaleSheetLayoutView="85" zoomScalePageLayoutView="0" workbookViewId="0" topLeftCell="A1">
      <selection activeCell="G12" sqref="G12"/>
    </sheetView>
  </sheetViews>
  <sheetFormatPr defaultColWidth="9.00390625" defaultRowHeight="12.75"/>
  <cols>
    <col min="1" max="1" width="8.375" style="0" customWidth="1"/>
    <col min="2" max="2" width="108.625" style="0" customWidth="1"/>
    <col min="3" max="3" width="11.00390625" style="0" customWidth="1"/>
    <col min="4" max="4" width="9.25390625" style="0" hidden="1" customWidth="1"/>
    <col min="5" max="5" width="17.625" style="0" customWidth="1"/>
    <col min="6" max="6" width="13.625" style="0" customWidth="1"/>
    <col min="7" max="7" width="14.625" style="0" customWidth="1"/>
    <col min="8" max="8" width="16.375" style="0" customWidth="1"/>
  </cols>
  <sheetData>
    <row r="1" spans="1:8" ht="62.25" customHeight="1">
      <c r="A1" s="120" t="s">
        <v>16</v>
      </c>
      <c r="B1" s="121"/>
      <c r="C1" s="121"/>
      <c r="D1" s="121"/>
      <c r="E1" s="121"/>
      <c r="F1" s="121"/>
      <c r="G1" s="121"/>
      <c r="H1" s="121"/>
    </row>
    <row r="2" spans="1:8" ht="30.75" customHeight="1">
      <c r="A2" s="97"/>
      <c r="B2" s="98" t="s">
        <v>17</v>
      </c>
      <c r="C2" s="97" t="s">
        <v>0</v>
      </c>
      <c r="D2" s="97" t="s">
        <v>2</v>
      </c>
      <c r="E2" s="97" t="s">
        <v>2</v>
      </c>
      <c r="F2" s="97" t="s">
        <v>1</v>
      </c>
      <c r="G2" s="97" t="s">
        <v>4</v>
      </c>
      <c r="H2" s="97" t="s">
        <v>5</v>
      </c>
    </row>
    <row r="3" spans="1:8" ht="16.5" customHeight="1">
      <c r="A3" s="15"/>
      <c r="B3" s="65" t="s">
        <v>22</v>
      </c>
      <c r="C3" s="54" t="s">
        <v>7</v>
      </c>
      <c r="D3" s="18"/>
      <c r="E3" s="55" t="s">
        <v>19</v>
      </c>
      <c r="F3" s="56">
        <v>4</v>
      </c>
      <c r="G3" s="57">
        <v>22000</v>
      </c>
      <c r="H3" s="58">
        <f aca="true" t="shared" si="0" ref="H3:H15">G3*F3</f>
        <v>88000</v>
      </c>
    </row>
    <row r="4" spans="1:8" ht="16.5" customHeight="1">
      <c r="A4" s="15"/>
      <c r="B4" s="65" t="s">
        <v>21</v>
      </c>
      <c r="C4" s="17" t="s">
        <v>7</v>
      </c>
      <c r="D4" s="20"/>
      <c r="E4" s="20" t="s">
        <v>20</v>
      </c>
      <c r="F4" s="41">
        <v>17</v>
      </c>
      <c r="G4" s="20">
        <v>1700</v>
      </c>
      <c r="H4" s="58">
        <f t="shared" si="0"/>
        <v>28900</v>
      </c>
    </row>
    <row r="5" spans="1:8" ht="15" customHeight="1">
      <c r="A5" s="16"/>
      <c r="B5" s="68" t="s">
        <v>24</v>
      </c>
      <c r="C5" s="17" t="s">
        <v>7</v>
      </c>
      <c r="D5" s="18"/>
      <c r="E5" s="59" t="s">
        <v>23</v>
      </c>
      <c r="F5" s="60">
        <v>15</v>
      </c>
      <c r="G5" s="23">
        <v>600</v>
      </c>
      <c r="H5" s="58">
        <f t="shared" si="0"/>
        <v>9000</v>
      </c>
    </row>
    <row r="6" spans="1:8" ht="15" customHeight="1">
      <c r="A6" s="16"/>
      <c r="B6" s="65" t="s">
        <v>25</v>
      </c>
      <c r="C6" s="17" t="s">
        <v>7</v>
      </c>
      <c r="D6" s="18"/>
      <c r="E6" s="59" t="s">
        <v>23</v>
      </c>
      <c r="F6" s="60">
        <v>15</v>
      </c>
      <c r="G6" s="23">
        <v>600</v>
      </c>
      <c r="H6" s="58">
        <f t="shared" si="0"/>
        <v>9000</v>
      </c>
    </row>
    <row r="7" spans="1:8" ht="15.75">
      <c r="A7" s="16"/>
      <c r="B7" s="65" t="s">
        <v>26</v>
      </c>
      <c r="C7" s="17" t="s">
        <v>7</v>
      </c>
      <c r="D7" s="20"/>
      <c r="E7" s="20" t="s">
        <v>27</v>
      </c>
      <c r="F7" s="41">
        <v>273</v>
      </c>
      <c r="G7" s="20">
        <v>170</v>
      </c>
      <c r="H7" s="58">
        <f t="shared" si="0"/>
        <v>46410</v>
      </c>
    </row>
    <row r="8" spans="1:8" ht="15.75" customHeight="1">
      <c r="A8" s="98"/>
      <c r="B8" s="98" t="s">
        <v>18</v>
      </c>
      <c r="C8" s="98"/>
      <c r="D8" s="98"/>
      <c r="E8" s="98"/>
      <c r="F8" s="98"/>
      <c r="G8" s="98"/>
      <c r="H8" s="99"/>
    </row>
    <row r="9" spans="1:14" ht="18" customHeight="1">
      <c r="A9" s="15"/>
      <c r="B9" s="68" t="s">
        <v>29</v>
      </c>
      <c r="C9" s="17" t="s">
        <v>7</v>
      </c>
      <c r="D9" s="18"/>
      <c r="E9" s="19" t="s">
        <v>35</v>
      </c>
      <c r="F9" s="21">
        <v>58</v>
      </c>
      <c r="G9" s="20">
        <v>600</v>
      </c>
      <c r="H9" s="58">
        <f t="shared" si="0"/>
        <v>34800</v>
      </c>
      <c r="I9" s="5"/>
      <c r="J9" s="5"/>
      <c r="N9" s="3"/>
    </row>
    <row r="10" spans="1:14" ht="18" customHeight="1">
      <c r="A10" s="15"/>
      <c r="B10" s="68" t="s">
        <v>30</v>
      </c>
      <c r="C10" s="17" t="s">
        <v>7</v>
      </c>
      <c r="D10" s="18"/>
      <c r="E10" s="19" t="s">
        <v>23</v>
      </c>
      <c r="F10" s="21">
        <v>77</v>
      </c>
      <c r="G10" s="20">
        <v>250</v>
      </c>
      <c r="H10" s="58">
        <f t="shared" si="0"/>
        <v>19250</v>
      </c>
      <c r="I10" s="5"/>
      <c r="J10" s="5"/>
      <c r="N10" s="3"/>
    </row>
    <row r="11" spans="1:14" ht="18" customHeight="1">
      <c r="A11" s="15"/>
      <c r="B11" s="68" t="s">
        <v>31</v>
      </c>
      <c r="C11" s="17" t="s">
        <v>7</v>
      </c>
      <c r="D11" s="18"/>
      <c r="E11" s="19" t="s">
        <v>28</v>
      </c>
      <c r="F11" s="21">
        <v>58</v>
      </c>
      <c r="G11" s="20">
        <v>250</v>
      </c>
      <c r="H11" s="58">
        <f t="shared" si="0"/>
        <v>14500</v>
      </c>
      <c r="I11" s="5"/>
      <c r="J11" s="5"/>
      <c r="N11" s="3"/>
    </row>
    <row r="12" spans="1:14" ht="18" customHeight="1">
      <c r="A12" s="15"/>
      <c r="B12" s="68" t="s">
        <v>32</v>
      </c>
      <c r="C12" s="17" t="s">
        <v>7</v>
      </c>
      <c r="D12" s="18"/>
      <c r="E12" s="19" t="s">
        <v>23</v>
      </c>
      <c r="F12" s="21">
        <v>276</v>
      </c>
      <c r="G12" s="20">
        <v>250</v>
      </c>
      <c r="H12" s="58">
        <f t="shared" si="0"/>
        <v>69000</v>
      </c>
      <c r="I12" s="5"/>
      <c r="J12" s="5"/>
      <c r="N12" s="3"/>
    </row>
    <row r="13" spans="1:14" ht="18" customHeight="1">
      <c r="A13" s="98"/>
      <c r="B13" s="98" t="s">
        <v>33</v>
      </c>
      <c r="C13" s="98"/>
      <c r="D13" s="98"/>
      <c r="E13" s="98"/>
      <c r="F13" s="98"/>
      <c r="G13" s="98"/>
      <c r="H13" s="99"/>
      <c r="I13" s="5"/>
      <c r="J13" s="5"/>
      <c r="N13" s="3"/>
    </row>
    <row r="14" spans="1:14" ht="18" customHeight="1">
      <c r="A14" s="15"/>
      <c r="B14" s="65" t="s">
        <v>34</v>
      </c>
      <c r="C14" s="17" t="s">
        <v>7</v>
      </c>
      <c r="D14" s="18"/>
      <c r="E14" s="19" t="s">
        <v>35</v>
      </c>
      <c r="F14" s="21">
        <v>7</v>
      </c>
      <c r="G14" s="20">
        <v>1700</v>
      </c>
      <c r="H14" s="58">
        <f t="shared" si="0"/>
        <v>11900</v>
      </c>
      <c r="I14" s="5"/>
      <c r="J14" s="5"/>
      <c r="N14" s="3"/>
    </row>
    <row r="15" spans="1:14" ht="18" customHeight="1">
      <c r="A15" s="15"/>
      <c r="B15" s="65" t="s">
        <v>36</v>
      </c>
      <c r="C15" s="17" t="s">
        <v>7</v>
      </c>
      <c r="D15" s="18"/>
      <c r="E15" s="19" t="s">
        <v>28</v>
      </c>
      <c r="F15" s="21">
        <v>6</v>
      </c>
      <c r="G15" s="20">
        <v>600</v>
      </c>
      <c r="H15" s="58">
        <f t="shared" si="0"/>
        <v>3600</v>
      </c>
      <c r="I15" s="5"/>
      <c r="J15" s="5"/>
      <c r="N15" s="3"/>
    </row>
    <row r="16" spans="1:14" ht="22.5" customHeight="1">
      <c r="A16" s="100"/>
      <c r="B16" s="101" t="s">
        <v>13</v>
      </c>
      <c r="C16" s="102"/>
      <c r="D16" s="103"/>
      <c r="E16" s="104"/>
      <c r="F16" s="105">
        <f>SUM(F3:F15)</f>
        <v>806</v>
      </c>
      <c r="G16" s="106"/>
      <c r="H16" s="107">
        <f>SUM(H3:H15)</f>
        <v>334360</v>
      </c>
      <c r="N16" s="3"/>
    </row>
    <row r="17" spans="1:14" s="2" customFormat="1" ht="15.75" customHeight="1">
      <c r="A17" s="24"/>
      <c r="B17" s="36"/>
      <c r="C17" s="17"/>
      <c r="D17" s="18"/>
      <c r="E17" s="22"/>
      <c r="F17" s="25"/>
      <c r="G17" s="20"/>
      <c r="H17" s="26"/>
      <c r="N17" s="14"/>
    </row>
    <row r="18" spans="1:14" ht="15.75" customHeight="1">
      <c r="A18" s="108"/>
      <c r="B18" s="109" t="s">
        <v>41</v>
      </c>
      <c r="C18" s="100"/>
      <c r="D18" s="108"/>
      <c r="E18" s="100"/>
      <c r="F18" s="108"/>
      <c r="G18" s="100"/>
      <c r="H18" s="108"/>
      <c r="N18" s="3"/>
    </row>
    <row r="19" spans="1:8" ht="15.75" customHeight="1">
      <c r="A19" s="66"/>
      <c r="B19" s="69" t="s">
        <v>44</v>
      </c>
      <c r="C19" s="70" t="s">
        <v>37</v>
      </c>
      <c r="D19" s="70"/>
      <c r="E19" s="71"/>
      <c r="F19" s="72">
        <v>1</v>
      </c>
      <c r="G19" s="73">
        <v>37000</v>
      </c>
      <c r="H19" s="74">
        <v>37000</v>
      </c>
    </row>
    <row r="20" spans="1:8" ht="15.75">
      <c r="A20" s="67"/>
      <c r="B20" s="75" t="s">
        <v>46</v>
      </c>
      <c r="C20" s="76" t="s">
        <v>37</v>
      </c>
      <c r="D20" s="77"/>
      <c r="E20" s="78"/>
      <c r="F20" s="79">
        <v>1</v>
      </c>
      <c r="G20" s="70">
        <v>160000</v>
      </c>
      <c r="H20" s="80">
        <v>160000</v>
      </c>
    </row>
    <row r="21" spans="1:8" ht="15.75">
      <c r="A21" s="67"/>
      <c r="B21" s="75" t="s">
        <v>45</v>
      </c>
      <c r="C21" s="76" t="s">
        <v>37</v>
      </c>
      <c r="D21" s="77"/>
      <c r="E21" s="78"/>
      <c r="F21" s="79">
        <v>4</v>
      </c>
      <c r="G21" s="70">
        <v>18000</v>
      </c>
      <c r="H21" s="80">
        <f>G21*F21</f>
        <v>72000</v>
      </c>
    </row>
    <row r="22" spans="1:8" ht="15.75">
      <c r="A22" s="67"/>
      <c r="B22" s="81" t="s">
        <v>47</v>
      </c>
      <c r="C22" s="76" t="s">
        <v>37</v>
      </c>
      <c r="D22" s="82"/>
      <c r="E22" s="83"/>
      <c r="F22" s="84">
        <v>1</v>
      </c>
      <c r="G22" s="85">
        <v>43000</v>
      </c>
      <c r="H22" s="80">
        <v>43000</v>
      </c>
    </row>
    <row r="23" spans="1:8" ht="15.75">
      <c r="A23" s="67"/>
      <c r="B23" s="86" t="s">
        <v>43</v>
      </c>
      <c r="C23" s="87" t="s">
        <v>37</v>
      </c>
      <c r="D23" s="88"/>
      <c r="E23" s="89"/>
      <c r="F23" s="70">
        <v>1</v>
      </c>
      <c r="G23" s="74">
        <v>60000</v>
      </c>
      <c r="H23" s="80">
        <v>60000</v>
      </c>
    </row>
    <row r="24" spans="1:8" ht="22.5" customHeight="1">
      <c r="A24" s="110"/>
      <c r="B24" s="101" t="s">
        <v>38</v>
      </c>
      <c r="C24" s="108"/>
      <c r="D24" s="108"/>
      <c r="E24" s="108"/>
      <c r="F24" s="108"/>
      <c r="G24" s="108"/>
      <c r="H24" s="111">
        <f>SUM(H19:H23)</f>
        <v>372000</v>
      </c>
    </row>
    <row r="25" spans="1:8" ht="15.75">
      <c r="A25" s="38"/>
      <c r="B25" s="27"/>
      <c r="C25" s="27"/>
      <c r="D25" s="27">
        <v>20</v>
      </c>
      <c r="E25" s="28"/>
      <c r="F25" s="28"/>
      <c r="G25" s="27"/>
      <c r="H25" s="27"/>
    </row>
    <row r="26" spans="1:29" ht="18" customHeight="1">
      <c r="A26" s="110"/>
      <c r="B26" s="109" t="s">
        <v>49</v>
      </c>
      <c r="C26" s="108"/>
      <c r="D26" s="108" t="s">
        <v>8</v>
      </c>
      <c r="E26" s="108"/>
      <c r="F26" s="108"/>
      <c r="G26" s="108"/>
      <c r="H26" s="10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8" s="2" customFormat="1" ht="17.25" customHeight="1">
      <c r="A27" s="66"/>
      <c r="B27" s="91" t="s">
        <v>42</v>
      </c>
      <c r="C27" s="71" t="s">
        <v>7</v>
      </c>
      <c r="D27" s="71"/>
      <c r="E27" s="92"/>
      <c r="F27" s="72">
        <f>F22</f>
        <v>1</v>
      </c>
      <c r="G27" s="70">
        <v>6000</v>
      </c>
      <c r="H27" s="74">
        <f>F27*G27</f>
        <v>6000</v>
      </c>
    </row>
    <row r="28" spans="1:8" s="2" customFormat="1" ht="16.5" customHeight="1">
      <c r="A28" s="67"/>
      <c r="B28" s="81" t="s">
        <v>39</v>
      </c>
      <c r="C28" s="90" t="s">
        <v>7</v>
      </c>
      <c r="D28" s="88"/>
      <c r="E28" s="89"/>
      <c r="F28" s="70">
        <f>F23</f>
        <v>1</v>
      </c>
      <c r="G28" s="74">
        <v>44000</v>
      </c>
      <c r="H28" s="74">
        <f>G28*F28</f>
        <v>44000</v>
      </c>
    </row>
    <row r="29" spans="1:8" ht="16.5" customHeight="1">
      <c r="A29" s="66"/>
      <c r="B29" s="86" t="s">
        <v>40</v>
      </c>
      <c r="C29" s="90" t="s">
        <v>7</v>
      </c>
      <c r="D29" s="93"/>
      <c r="E29" s="78"/>
      <c r="F29" s="79">
        <v>1</v>
      </c>
      <c r="G29" s="70">
        <v>30000</v>
      </c>
      <c r="H29" s="74">
        <v>30000</v>
      </c>
    </row>
    <row r="30" spans="1:8" ht="15.75">
      <c r="A30" s="66"/>
      <c r="B30" s="86" t="s">
        <v>50</v>
      </c>
      <c r="C30" s="90" t="s">
        <v>7</v>
      </c>
      <c r="D30" s="88"/>
      <c r="E30" s="94"/>
      <c r="F30" s="84">
        <v>1</v>
      </c>
      <c r="G30" s="95">
        <v>20000</v>
      </c>
      <c r="H30" s="96">
        <v>20000</v>
      </c>
    </row>
    <row r="31" spans="1:8" ht="22.5" customHeight="1">
      <c r="A31" s="101"/>
      <c r="B31" s="101" t="s">
        <v>52</v>
      </c>
      <c r="C31" s="108"/>
      <c r="D31" s="108"/>
      <c r="E31" s="108"/>
      <c r="F31" s="108"/>
      <c r="G31" s="108"/>
      <c r="H31" s="109">
        <f>SUM(H27:H30)</f>
        <v>100000</v>
      </c>
    </row>
    <row r="32" spans="1:8" ht="15.75">
      <c r="A32" s="37"/>
      <c r="B32" s="29"/>
      <c r="C32" s="30"/>
      <c r="D32" s="30"/>
      <c r="E32" s="30"/>
      <c r="F32" s="30"/>
      <c r="G32" s="30"/>
      <c r="H32" s="30"/>
    </row>
    <row r="33" spans="1:8" ht="19.5">
      <c r="A33" s="112"/>
      <c r="B33" s="109" t="s">
        <v>51</v>
      </c>
      <c r="C33" s="112"/>
      <c r="D33" s="112"/>
      <c r="E33" s="112"/>
      <c r="F33" s="112"/>
      <c r="G33" s="112"/>
      <c r="H33" s="112"/>
    </row>
    <row r="34" spans="1:11" ht="15.75">
      <c r="A34" s="37"/>
      <c r="B34" s="34" t="s">
        <v>14</v>
      </c>
      <c r="C34" s="31" t="s">
        <v>7</v>
      </c>
      <c r="D34" s="32"/>
      <c r="E34" s="32"/>
      <c r="F34" s="49">
        <v>2</v>
      </c>
      <c r="G34" s="50">
        <v>10000</v>
      </c>
      <c r="H34" s="64">
        <f>G34*F34</f>
        <v>20000</v>
      </c>
      <c r="K34" s="4"/>
    </row>
    <row r="35" spans="1:11" ht="15.75">
      <c r="A35" s="40"/>
      <c r="B35" s="42" t="s">
        <v>15</v>
      </c>
      <c r="C35" s="43" t="s">
        <v>7</v>
      </c>
      <c r="D35" s="44"/>
      <c r="E35" s="44"/>
      <c r="F35" s="45">
        <v>1</v>
      </c>
      <c r="G35" s="46">
        <v>30000</v>
      </c>
      <c r="H35" s="61">
        <f>G35*F35</f>
        <v>30000</v>
      </c>
      <c r="K35" s="4"/>
    </row>
    <row r="36" spans="1:11" ht="15.75">
      <c r="A36" s="37"/>
      <c r="B36" s="35" t="s">
        <v>48</v>
      </c>
      <c r="C36" s="51" t="s">
        <v>7</v>
      </c>
      <c r="D36" s="52"/>
      <c r="E36" s="52"/>
      <c r="F36" s="53">
        <v>1</v>
      </c>
      <c r="G36" s="33">
        <v>20000</v>
      </c>
      <c r="H36" s="33">
        <f>G36*F36</f>
        <v>20000</v>
      </c>
      <c r="K36" s="4"/>
    </row>
    <row r="37" spans="1:8" ht="15.75">
      <c r="A37" s="39"/>
      <c r="B37" s="35" t="s">
        <v>12</v>
      </c>
      <c r="C37" s="51" t="s">
        <v>7</v>
      </c>
      <c r="D37" s="52"/>
      <c r="E37" s="52"/>
      <c r="F37" s="53">
        <v>7</v>
      </c>
      <c r="G37" s="33">
        <v>1000</v>
      </c>
      <c r="H37" s="33">
        <f>G37*F37</f>
        <v>7000</v>
      </c>
    </row>
    <row r="38" spans="1:8" ht="15.75">
      <c r="A38" s="47"/>
      <c r="B38" s="62" t="s">
        <v>11</v>
      </c>
      <c r="C38" s="63" t="s">
        <v>7</v>
      </c>
      <c r="D38" s="48" t="s">
        <v>9</v>
      </c>
      <c r="E38" s="48"/>
      <c r="F38" s="49">
        <v>1</v>
      </c>
      <c r="G38" s="50">
        <v>10000</v>
      </c>
      <c r="H38" s="64">
        <f>G38*F38</f>
        <v>10000</v>
      </c>
    </row>
    <row r="39" spans="1:8" ht="22.5" customHeight="1">
      <c r="A39" s="113"/>
      <c r="B39" s="101" t="s">
        <v>10</v>
      </c>
      <c r="C39" s="112"/>
      <c r="D39" s="112"/>
      <c r="E39" s="112"/>
      <c r="F39" s="114"/>
      <c r="G39" s="114"/>
      <c r="H39" s="115">
        <f>SUM(H34:H38)</f>
        <v>87000</v>
      </c>
    </row>
    <row r="40" spans="1:8" ht="19.5">
      <c r="A40" s="66"/>
      <c r="B40" s="116" t="s">
        <v>6</v>
      </c>
      <c r="C40" s="117"/>
      <c r="D40" s="117"/>
      <c r="E40" s="117"/>
      <c r="F40" s="118"/>
      <c r="G40" s="118"/>
      <c r="H40" s="119">
        <f>H39+H31+H24+H16</f>
        <v>893360</v>
      </c>
    </row>
    <row r="41" spans="2:8" ht="42" customHeight="1">
      <c r="B41" s="9"/>
      <c r="C41" s="10"/>
      <c r="D41" s="10"/>
      <c r="E41" s="10"/>
      <c r="F41" s="10"/>
      <c r="G41" s="10"/>
      <c r="H41" s="10"/>
    </row>
    <row r="42" spans="2:8" ht="39.75" customHeight="1">
      <c r="B42" s="11"/>
      <c r="C42" s="12"/>
      <c r="D42" s="12"/>
      <c r="E42" s="12"/>
      <c r="F42" s="12"/>
      <c r="G42" s="12"/>
      <c r="H42" s="12"/>
    </row>
    <row r="43" spans="2:8" ht="12.75">
      <c r="B43" s="10"/>
      <c r="C43" s="10"/>
      <c r="D43" s="10"/>
      <c r="E43" s="10"/>
      <c r="F43" s="10"/>
      <c r="G43" s="10"/>
      <c r="H43" s="10"/>
    </row>
    <row r="44" spans="2:8" ht="15.75">
      <c r="B44" s="6"/>
      <c r="C44" s="10"/>
      <c r="D44" s="10"/>
      <c r="E44" s="10"/>
      <c r="F44" s="10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3"/>
      <c r="C46" s="10"/>
      <c r="D46" s="10"/>
      <c r="E46" s="10"/>
      <c r="F46" s="10"/>
      <c r="G46" s="10"/>
      <c r="H46" s="10"/>
    </row>
    <row r="47" spans="2:8" ht="15.75">
      <c r="B47" s="6"/>
      <c r="C47" s="10"/>
      <c r="D47" s="10"/>
      <c r="E47" s="10"/>
      <c r="F47" s="10"/>
      <c r="G47" s="10"/>
      <c r="H47" s="10"/>
    </row>
    <row r="48" spans="2:8" ht="12.75">
      <c r="B48" s="13"/>
      <c r="C48" s="10"/>
      <c r="D48" s="10"/>
      <c r="E48" s="10"/>
      <c r="F48" s="10"/>
      <c r="G48" s="10"/>
      <c r="H48" s="10"/>
    </row>
    <row r="49" spans="2:8" ht="12.75">
      <c r="B49" s="10"/>
      <c r="C49" s="10"/>
      <c r="D49" s="10"/>
      <c r="E49" s="10"/>
      <c r="F49" s="10"/>
      <c r="G49" s="10"/>
      <c r="H49" s="10"/>
    </row>
    <row r="50" spans="2:8" ht="15.75">
      <c r="B50" s="6"/>
      <c r="C50" s="10"/>
      <c r="D50" s="10"/>
      <c r="E50" s="10"/>
      <c r="F50" s="10"/>
      <c r="G50" s="10"/>
      <c r="H50" s="10"/>
    </row>
    <row r="51" spans="2:8" ht="12.75">
      <c r="B51" s="13"/>
      <c r="C51" s="10"/>
      <c r="D51" s="10"/>
      <c r="E51" s="10"/>
      <c r="F51" s="10"/>
      <c r="G51" s="10"/>
      <c r="H51" s="10"/>
    </row>
    <row r="52" spans="2:8" ht="12.75">
      <c r="B52" s="10"/>
      <c r="C52" s="10"/>
      <c r="D52" s="10"/>
      <c r="E52" s="10"/>
      <c r="F52" s="10"/>
      <c r="G52" s="10"/>
      <c r="H52" s="10"/>
    </row>
    <row r="53" spans="2:8" ht="15.75">
      <c r="B53" s="7"/>
      <c r="C53" s="10"/>
      <c r="D53" s="10"/>
      <c r="E53" s="10"/>
      <c r="F53" s="10"/>
      <c r="G53" s="10"/>
      <c r="H53" s="10"/>
    </row>
    <row r="54" spans="2:8" ht="12.75">
      <c r="B54" s="10"/>
      <c r="C54" s="10"/>
      <c r="D54" s="10"/>
      <c r="E54" s="10"/>
      <c r="F54" s="10"/>
      <c r="G54" s="10"/>
      <c r="H54" s="10"/>
    </row>
    <row r="55" spans="2:8" ht="12.75">
      <c r="B55" s="10"/>
      <c r="C55" s="10"/>
      <c r="D55" s="10"/>
      <c r="E55" s="10"/>
      <c r="F55" s="10"/>
      <c r="G55" s="10"/>
      <c r="H55" s="10"/>
    </row>
    <row r="56" spans="2:8" ht="12.75">
      <c r="B56" s="10"/>
      <c r="C56" s="10"/>
      <c r="D56" s="10"/>
      <c r="E56" s="10"/>
      <c r="F56" s="10"/>
      <c r="G56" s="10"/>
      <c r="H56" s="10"/>
    </row>
    <row r="57" spans="2:8" ht="15.75">
      <c r="B57" s="8"/>
      <c r="C57" s="10"/>
      <c r="D57" s="10"/>
      <c r="E57" s="10"/>
      <c r="F57" s="10"/>
      <c r="G57" s="10"/>
      <c r="H57" s="10"/>
    </row>
    <row r="58" spans="2:8" ht="12.75">
      <c r="B58" s="10"/>
      <c r="C58" s="10"/>
      <c r="D58" s="10"/>
      <c r="E58" s="10"/>
      <c r="F58" s="10"/>
      <c r="G58" s="10"/>
      <c r="H58" s="10"/>
    </row>
    <row r="59" spans="2:8" ht="12.75">
      <c r="B59" s="10"/>
      <c r="C59" s="10"/>
      <c r="D59" s="10"/>
      <c r="E59" s="10"/>
      <c r="F59" s="10"/>
      <c r="G59" s="10"/>
      <c r="H59" s="10"/>
    </row>
    <row r="60" spans="2:8" ht="12.75">
      <c r="B60" s="10"/>
      <c r="C60" s="10"/>
      <c r="D60" s="10"/>
      <c r="E60" s="10"/>
      <c r="F60" s="10"/>
      <c r="G60" s="10"/>
      <c r="H60" s="10"/>
    </row>
    <row r="61" spans="2:8" ht="12.75">
      <c r="B61" s="10"/>
      <c r="C61" s="10"/>
      <c r="D61" s="10"/>
      <c r="E61" s="10"/>
      <c r="F61" s="10"/>
      <c r="G61" s="10"/>
      <c r="H61" s="10"/>
    </row>
    <row r="62" spans="2:8" ht="15.75">
      <c r="B62" s="6"/>
      <c r="C62" s="10"/>
      <c r="D62" s="10"/>
      <c r="E62" s="10"/>
      <c r="F62" s="10"/>
      <c r="G62" s="10"/>
      <c r="H62" s="10"/>
    </row>
  </sheetData>
  <sheetProtection/>
  <mergeCells count="1">
    <mergeCell ref="A1:H1"/>
  </mergeCells>
  <printOptions/>
  <pageMargins left="0.5511811023622047" right="0.4330708661417323" top="0.984251968503937" bottom="0.984251968503937" header="0.5118110236220472" footer="0.5118110236220472"/>
  <pageSetup horizontalDpi="300" verticalDpi="300" orientation="landscape" paperSize="9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F3"/>
  <sheetViews>
    <sheetView zoomScalePageLayoutView="0" workbookViewId="0" topLeftCell="B7">
      <selection activeCell="B19" sqref="B19"/>
    </sheetView>
  </sheetViews>
  <sheetFormatPr defaultColWidth="9.00390625" defaultRowHeight="12.75"/>
  <sheetData>
    <row r="3" spans="2:6" ht="18">
      <c r="B3" s="1" t="s">
        <v>3</v>
      </c>
      <c r="C3" s="1"/>
      <c r="D3" s="1"/>
      <c r="E3" s="1"/>
      <c r="F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2017-03-20T11:16:08Z</cp:lastPrinted>
  <dcterms:created xsi:type="dcterms:W3CDTF">2004-09-22T07:19:09Z</dcterms:created>
  <dcterms:modified xsi:type="dcterms:W3CDTF">2020-02-15T15:34:51Z</dcterms:modified>
  <cp:category/>
  <cp:version/>
  <cp:contentType/>
  <cp:contentStatus/>
</cp:coreProperties>
</file>