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Оксана\объекты\сады и люди 2020\"/>
    </mc:Choice>
  </mc:AlternateContent>
  <xr:revisionPtr revIDLastSave="0" documentId="13_ncr:1_{11DB66F2-853B-445F-9287-503560FBDE11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7" i="1" l="1"/>
  <c r="L39" i="1"/>
  <c r="F35" i="1"/>
  <c r="F36" i="1"/>
  <c r="F40" i="1"/>
  <c r="L37" i="1"/>
  <c r="F37" i="1"/>
  <c r="F38" i="1"/>
  <c r="F39" i="1"/>
  <c r="F34" i="1"/>
  <c r="F41" i="1" l="1"/>
  <c r="F29" i="1" l="1"/>
  <c r="F31" i="1"/>
  <c r="L31" i="1"/>
  <c r="F19" i="1" l="1"/>
  <c r="F30" i="1" s="1"/>
  <c r="L38" i="1" l="1"/>
  <c r="L41" i="1" s="1"/>
  <c r="L20" i="1" l="1"/>
  <c r="L21" i="1"/>
  <c r="L22" i="1"/>
  <c r="L23" i="1"/>
  <c r="L24" i="1"/>
  <c r="L25" i="1"/>
  <c r="L26" i="1"/>
  <c r="L27" i="1"/>
  <c r="L28" i="1"/>
  <c r="L19" i="1"/>
  <c r="C8" i="1" l="1"/>
  <c r="F44" i="1" l="1"/>
  <c r="F45" i="1"/>
  <c r="F46" i="1"/>
  <c r="F43" i="1"/>
  <c r="F48" i="1" l="1"/>
  <c r="E54" i="1" s="1"/>
  <c r="C6" i="1"/>
  <c r="C4" i="1" s="1"/>
  <c r="L43" i="1" l="1"/>
  <c r="L29" i="1" l="1"/>
  <c r="L30" i="1" l="1"/>
  <c r="L48" i="1"/>
  <c r="K54" i="1" s="1"/>
  <c r="L56" i="1" s="1"/>
</calcChain>
</file>

<file path=xl/sharedStrings.xml><?xml version="1.0" encoding="utf-8"?>
<sst xmlns="http://schemas.openxmlformats.org/spreadsheetml/2006/main" count="129" uniqueCount="90">
  <si>
    <t>Ед.</t>
  </si>
  <si>
    <t>изм.</t>
  </si>
  <si>
    <t>Кол-во</t>
  </si>
  <si>
    <t>шт</t>
  </si>
  <si>
    <t>Наименование материалов</t>
  </si>
  <si>
    <t>№ п/п</t>
  </si>
  <si>
    <t>кв.м</t>
  </si>
  <si>
    <t>чел-час</t>
  </si>
  <si>
    <t xml:space="preserve">Доставка материалов Газель 1,5 т </t>
  </si>
  <si>
    <t xml:space="preserve">Доставка рабочих и специалистов </t>
  </si>
  <si>
    <t>день</t>
  </si>
  <si>
    <t>рейс</t>
  </si>
  <si>
    <t>Погрузо-разгрузочные работы</t>
  </si>
  <si>
    <t>шт.</t>
  </si>
  <si>
    <t>Материалы для устройства композиций</t>
  </si>
  <si>
    <t xml:space="preserve">Мощение  всего       </t>
  </si>
  <si>
    <t>Перечень технологических операций</t>
  </si>
  <si>
    <t>Наименование вида и сорта растений</t>
  </si>
  <si>
    <t>Цена</t>
  </si>
  <si>
    <t>Сумма</t>
  </si>
  <si>
    <t>Итого транспортные расходы</t>
  </si>
  <si>
    <t>Итого работы</t>
  </si>
  <si>
    <t>Итого основные материалы</t>
  </si>
  <si>
    <t>по факту</t>
  </si>
  <si>
    <t>размер</t>
  </si>
  <si>
    <t>Баланс площадей объекта</t>
  </si>
  <si>
    <t>Исполнитель_________________________</t>
  </si>
  <si>
    <t xml:space="preserve">Композиции, цветники, живые изгороди без отсыпки </t>
  </si>
  <si>
    <t>Цена, руб.</t>
  </si>
  <si>
    <t>Сумма, руб.</t>
  </si>
  <si>
    <t>кол-во, шт.</t>
  </si>
  <si>
    <t>Итого:</t>
  </si>
  <si>
    <t xml:space="preserve">Общая площадь, в том числе:      </t>
  </si>
  <si>
    <t>Манжетка мягкая Robusta</t>
  </si>
  <si>
    <t>Ед. измер.</t>
  </si>
  <si>
    <t>Кол-во, шт.</t>
  </si>
  <si>
    <t>Цена,      руб.</t>
  </si>
  <si>
    <t>Сумма,                      руб.</t>
  </si>
  <si>
    <t>Туя западная Globosa</t>
  </si>
  <si>
    <t>Перенос рулонов на расстояние до 20 м</t>
  </si>
  <si>
    <t>Полив газона</t>
  </si>
  <si>
    <t>Итого :</t>
  </si>
  <si>
    <t xml:space="preserve">            Предварительный Сметный расчет стоимости работ и материалов благоустройства выставочного сада </t>
  </si>
  <si>
    <t>отсыпка (гравий)</t>
  </si>
  <si>
    <t>отсыпка (колотый кирпич)</t>
  </si>
  <si>
    <t xml:space="preserve">Газонное покрытие (рулонный газон) </t>
  </si>
  <si>
    <t>18,4</t>
  </si>
  <si>
    <t>Газон рулонный (0,4*2м)</t>
  </si>
  <si>
    <t>Планирование грунта (2-3 цикла), прикатывание</t>
  </si>
  <si>
    <t>Выборка мусора</t>
  </si>
  <si>
    <t xml:space="preserve"> мощение  существующее</t>
  </si>
  <si>
    <t>Строения</t>
  </si>
  <si>
    <t xml:space="preserve">                            мощение  проектируемое,                                                            в том числе:</t>
  </si>
  <si>
    <r>
      <t xml:space="preserve">Устройство композиций  </t>
    </r>
    <r>
      <rPr>
        <sz val="12"/>
        <rFont val="Calibri"/>
        <family val="2"/>
        <charset val="204"/>
      </rPr>
      <t>(Подготовка профиля, внесение растительного грунта с дальностью перемещения, посадка многолетних травянистых растений и древесных растений, полив, оформление края цветника)</t>
    </r>
  </si>
  <si>
    <t>Барбарис Тунбега Erecta</t>
  </si>
  <si>
    <t>Вероника колосовая Blue Bouquet</t>
  </si>
  <si>
    <t>Золотарник канадский</t>
  </si>
  <si>
    <t>Клематис крупноцветковый Daniel Deronda</t>
  </si>
  <si>
    <t>Можжевельник обыкновенный Meyer</t>
  </si>
  <si>
    <t>Синеголовник плоский Blue Star</t>
  </si>
  <si>
    <t>Туя западная Europe Gold</t>
  </si>
  <si>
    <t>Щучка дернистая (луговик дернистый)</t>
  </si>
  <si>
    <t>Установка/демонтаж перголы-лабиринта</t>
  </si>
  <si>
    <t>м3</t>
  </si>
  <si>
    <t>м2</t>
  </si>
  <si>
    <t>Трамбовка послойно</t>
  </si>
  <si>
    <r>
      <t xml:space="preserve">Геотекстиль ИП 200 /300 </t>
    </r>
    <r>
      <rPr>
        <sz val="9"/>
        <rFont val="Calibri"/>
        <family val="2"/>
        <charset val="204"/>
        <scheme val="minor"/>
      </rPr>
      <t>(+10% нахлест)</t>
    </r>
  </si>
  <si>
    <t>Щебень гравийный ф-20/40 (камаз 10т/ 14,8м3)</t>
  </si>
  <si>
    <t xml:space="preserve">Лента бордюрная (KANTA 10000*16*100) </t>
  </si>
  <si>
    <t>раз</t>
  </si>
  <si>
    <r>
      <t xml:space="preserve">Пергола - лабиринт (дерево) </t>
    </r>
    <r>
      <rPr>
        <sz val="12"/>
        <rFont val="Calibri"/>
        <family val="2"/>
        <charset val="204"/>
      </rPr>
      <t>по проекту</t>
    </r>
  </si>
  <si>
    <r>
      <rPr>
        <b/>
        <sz val="11"/>
        <rFont val="Calibri"/>
        <family val="2"/>
        <charset val="204"/>
        <scheme val="minor"/>
      </rPr>
      <t>Общестроительные работы</t>
    </r>
    <r>
      <rPr>
        <sz val="11"/>
        <rFont val="Calibri"/>
        <family val="2"/>
        <charset val="204"/>
        <scheme val="minor"/>
      </rPr>
      <t xml:space="preserve"> (S- 23,5 кв.м) мощение, </t>
    </r>
    <r>
      <rPr>
        <b/>
        <sz val="11"/>
        <rFont val="Calibri"/>
        <family val="2"/>
        <charset val="204"/>
        <scheme val="minor"/>
      </rPr>
      <t>материалы:</t>
    </r>
  </si>
  <si>
    <r>
      <rPr>
        <b/>
        <sz val="11"/>
        <rFont val="Calibri"/>
        <family val="2"/>
        <charset val="204"/>
        <scheme val="minor"/>
      </rPr>
      <t>Общестроительные работы</t>
    </r>
    <r>
      <rPr>
        <sz val="11"/>
        <rFont val="Calibri"/>
        <family val="2"/>
        <charset val="204"/>
        <scheme val="minor"/>
      </rPr>
      <t xml:space="preserve"> (S- 23,5 кв.м) мощение,</t>
    </r>
    <r>
      <rPr>
        <b/>
        <sz val="11"/>
        <rFont val="Calibri"/>
        <family val="2"/>
        <charset val="204"/>
        <scheme val="minor"/>
      </rPr>
      <t xml:space="preserve"> работа:</t>
    </r>
  </si>
  <si>
    <t>Отсыпка гравием (S-17,0 кв.м) и колотым кирпичом (S-6,5 кв.м)</t>
  </si>
  <si>
    <t xml:space="preserve">Итого </t>
  </si>
  <si>
    <t>Планировка поверхности вручную</t>
  </si>
  <si>
    <t>Снятие дернового покрытия (5см)</t>
  </si>
  <si>
    <t>Вывоз снятого грунта вручную (тачки) на расстояние до 20м</t>
  </si>
  <si>
    <t>Кирпич (частично колотый)</t>
  </si>
  <si>
    <t>Итого материалы:</t>
  </si>
  <si>
    <t>Устройство газонов, материалы:</t>
  </si>
  <si>
    <t>Устройство газонного рулонного покрытия, работа:</t>
  </si>
  <si>
    <t>Транспортные расходы</t>
  </si>
  <si>
    <t>Итого по Смете:</t>
  </si>
  <si>
    <r>
      <t xml:space="preserve">Устройство  композиций   </t>
    </r>
    <r>
      <rPr>
        <b/>
        <i/>
        <sz val="12"/>
        <rFont val="Calibri"/>
        <family val="2"/>
        <charset val="204"/>
      </rPr>
      <t>без отсыпки</t>
    </r>
    <r>
      <rPr>
        <i/>
        <sz val="12"/>
        <rFont val="Calibri"/>
        <family val="2"/>
        <charset val="204"/>
      </rPr>
      <t xml:space="preserve"> (включая их дальнейший демонтаж)</t>
    </r>
  </si>
  <si>
    <t>Установка/демонтаж ленты бордюрной</t>
  </si>
  <si>
    <t>Укладка/снятие геотекстиля</t>
  </si>
  <si>
    <t xml:space="preserve">Отсыпка/снятие гравия </t>
  </si>
  <si>
    <t xml:space="preserve">Отсыпка/демонтаж кирпичом колотым </t>
  </si>
  <si>
    <t>Укладка/демонтаж рулонного газона с заделкой швов и прикатыванием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</si>
</sst>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р.&quot;"/>
    <numFmt numFmtId="165" formatCode="0.0"/>
    <numFmt numFmtId="166" formatCode="#,##0.0"/>
  </numFmts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theme="1"/>
      <name val="Calibri"/>
      <family val="2"/>
      <charset val="204"/>
    </font>
    <font>
      <i/>
      <sz val="12"/>
      <name val="Calibri"/>
      <family val="2"/>
      <charset val="204"/>
    </font>
    <font>
      <b/>
      <u/>
      <sz val="12"/>
      <name val="Calibri"/>
      <family val="2"/>
      <charset val="204"/>
    </font>
    <font>
      <b/>
      <i/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6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80">
    <xf numFmtId="0" fontId="0" fillId="0" borderId="0" xfId="0"/>
    <xf numFmtId="0" fontId="4" fillId="0" borderId="0" xfId="0" applyFont="1"/>
    <xf numFmtId="0" fontId="3" fillId="0" borderId="0" xfId="0" applyFont="1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/>
    <xf numFmtId="0" fontId="7" fillId="0" borderId="2" xfId="0" applyFont="1" applyBorder="1" applyAlignment="1">
      <alignment vertical="top"/>
    </xf>
    <xf numFmtId="0" fontId="7" fillId="0" borderId="4" xfId="0" applyFont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2" fontId="7" fillId="2" borderId="9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2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right" wrapText="1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2" fontId="8" fillId="2" borderId="37" xfId="0" applyNumberFormat="1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 vertical="top" wrapText="1"/>
    </xf>
    <xf numFmtId="2" fontId="8" fillId="2" borderId="45" xfId="0" applyNumberFormat="1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vertical="center"/>
    </xf>
    <xf numFmtId="2" fontId="7" fillId="2" borderId="20" xfId="0" applyNumberFormat="1" applyFont="1" applyFill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3" fontId="7" fillId="0" borderId="0" xfId="0" applyNumberFormat="1" applyFont="1"/>
    <xf numFmtId="0" fontId="8" fillId="2" borderId="30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3" fontId="7" fillId="2" borderId="13" xfId="0" applyNumberFormat="1" applyFont="1" applyFill="1" applyBorder="1" applyAlignment="1">
      <alignment horizontal="center" vertical="top"/>
    </xf>
    <xf numFmtId="2" fontId="7" fillId="2" borderId="13" xfId="0" applyNumberFormat="1" applyFont="1" applyFill="1" applyBorder="1" applyAlignment="1">
      <alignment horizontal="center" vertical="top"/>
    </xf>
    <xf numFmtId="2" fontId="8" fillId="0" borderId="3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2" fontId="7" fillId="2" borderId="4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/>
    </xf>
    <xf numFmtId="2" fontId="7" fillId="2" borderId="1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 wrapText="1"/>
    </xf>
    <xf numFmtId="0" fontId="7" fillId="0" borderId="9" xfId="0" applyFont="1" applyBorder="1" applyAlignment="1">
      <alignment vertical="top"/>
    </xf>
    <xf numFmtId="2" fontId="7" fillId="0" borderId="3" xfId="0" applyNumberFormat="1" applyFont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top" wrapText="1"/>
    </xf>
    <xf numFmtId="2" fontId="7" fillId="2" borderId="2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2" borderId="0" xfId="0" applyNumberFormat="1" applyFont="1" applyFill="1" applyAlignment="1">
      <alignment horizontal="center" vertical="top" wrapText="1"/>
    </xf>
    <xf numFmtId="0" fontId="7" fillId="0" borderId="36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  <xf numFmtId="2" fontId="7" fillId="0" borderId="0" xfId="0" applyNumberFormat="1" applyFont="1"/>
    <xf numFmtId="0" fontId="5" fillId="0" borderId="20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top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27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vertical="top"/>
    </xf>
    <xf numFmtId="2" fontId="7" fillId="2" borderId="27" xfId="0" applyNumberFormat="1" applyFont="1" applyFill="1" applyBorder="1" applyAlignment="1">
      <alignment vertical="top"/>
    </xf>
    <xf numFmtId="2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165" fontId="8" fillId="0" borderId="4" xfId="0" applyNumberFormat="1" applyFont="1" applyBorder="1"/>
    <xf numFmtId="165" fontId="8" fillId="0" borderId="4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top" wrapText="1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2" fontId="7" fillId="2" borderId="26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top"/>
    </xf>
    <xf numFmtId="2" fontId="7" fillId="2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 wrapText="1"/>
    </xf>
    <xf numFmtId="0" fontId="7" fillId="2" borderId="52" xfId="0" applyFont="1" applyFill="1" applyBorder="1" applyAlignment="1">
      <alignment vertical="top" wrapText="1"/>
    </xf>
    <xf numFmtId="0" fontId="7" fillId="2" borderId="50" xfId="0" applyFont="1" applyFill="1" applyBorder="1" applyAlignment="1">
      <alignment horizontal="left" vertical="top"/>
    </xf>
    <xf numFmtId="0" fontId="7" fillId="2" borderId="53" xfId="0" applyFont="1" applyFill="1" applyBorder="1" applyAlignment="1">
      <alignment horizontal="left" vertical="top"/>
    </xf>
    <xf numFmtId="0" fontId="8" fillId="2" borderId="54" xfId="0" applyFont="1" applyFill="1" applyBorder="1" applyAlignment="1">
      <alignment horizontal="center" vertical="top" wrapText="1"/>
    </xf>
    <xf numFmtId="0" fontId="8" fillId="2" borderId="47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7" fillId="0" borderId="51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2" fontId="7" fillId="2" borderId="21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46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wrapText="1"/>
    </xf>
    <xf numFmtId="0" fontId="4" fillId="0" borderId="26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166" fontId="4" fillId="2" borderId="13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/>
    </xf>
    <xf numFmtId="0" fontId="7" fillId="2" borderId="22" xfId="0" applyFont="1" applyFill="1" applyBorder="1" applyAlignment="1">
      <alignment vertical="center" wrapText="1"/>
    </xf>
    <xf numFmtId="2" fontId="7" fillId="2" borderId="20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0" fillId="2" borderId="0" xfId="0" applyFill="1"/>
    <xf numFmtId="0" fontId="6" fillId="0" borderId="10" xfId="0" applyFont="1" applyBorder="1"/>
    <xf numFmtId="0" fontId="7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vertical="top"/>
    </xf>
    <xf numFmtId="0" fontId="7" fillId="0" borderId="42" xfId="0" applyFont="1" applyBorder="1" applyAlignment="1">
      <alignment horizontal="center" vertical="center"/>
    </xf>
    <xf numFmtId="2" fontId="7" fillId="2" borderId="42" xfId="0" applyNumberFormat="1" applyFont="1" applyFill="1" applyBorder="1" applyAlignment="1">
      <alignment horizontal="center" vertical="center" wrapText="1"/>
    </xf>
    <xf numFmtId="2" fontId="7" fillId="2" borderId="43" xfId="0" applyNumberFormat="1" applyFont="1" applyFill="1" applyBorder="1" applyAlignment="1">
      <alignment horizontal="center" vertical="center" wrapText="1"/>
    </xf>
    <xf numFmtId="0" fontId="6" fillId="0" borderId="8" xfId="0" applyFont="1" applyBorder="1"/>
    <xf numFmtId="0" fontId="6" fillId="0" borderId="42" xfId="0" applyFont="1" applyBorder="1" applyAlignment="1">
      <alignment horizontal="center" vertical="center"/>
    </xf>
    <xf numFmtId="2" fontId="6" fillId="2" borderId="42" xfId="0" applyNumberFormat="1" applyFont="1" applyFill="1" applyBorder="1" applyAlignment="1">
      <alignment horizontal="center" vertical="center"/>
    </xf>
    <xf numFmtId="2" fontId="6" fillId="0" borderId="43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 wrapText="1"/>
    </xf>
    <xf numFmtId="0" fontId="7" fillId="2" borderId="58" xfId="0" applyFont="1" applyFill="1" applyBorder="1" applyAlignment="1">
      <alignment horizontal="center" vertical="top" wrapText="1"/>
    </xf>
    <xf numFmtId="0" fontId="7" fillId="2" borderId="61" xfId="0" applyFont="1" applyFill="1" applyBorder="1" applyAlignment="1">
      <alignment horizontal="center" vertical="center" wrapText="1"/>
    </xf>
    <xf numFmtId="2" fontId="7" fillId="2" borderId="61" xfId="0" applyNumberFormat="1" applyFont="1" applyFill="1" applyBorder="1" applyAlignment="1">
      <alignment horizontal="center" vertical="center" wrapText="1"/>
    </xf>
    <xf numFmtId="2" fontId="8" fillId="2" borderId="62" xfId="0" applyNumberFormat="1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left" vertical="top" wrapText="1"/>
    </xf>
    <xf numFmtId="0" fontId="4" fillId="0" borderId="63" xfId="0" applyFont="1" applyBorder="1" applyAlignment="1">
      <alignment vertical="center" wrapText="1"/>
    </xf>
    <xf numFmtId="0" fontId="4" fillId="2" borderId="64" xfId="0" applyFont="1" applyFill="1" applyBorder="1" applyAlignment="1">
      <alignment wrapText="1"/>
    </xf>
    <xf numFmtId="0" fontId="4" fillId="2" borderId="44" xfId="0" applyFont="1" applyFill="1" applyBorder="1" applyAlignment="1">
      <alignment wrapText="1"/>
    </xf>
    <xf numFmtId="0" fontId="4" fillId="2" borderId="64" xfId="0" applyFont="1" applyFill="1" applyBorder="1" applyAlignment="1">
      <alignment vertical="center"/>
    </xf>
    <xf numFmtId="0" fontId="5" fillId="0" borderId="22" xfId="0" applyFont="1" applyBorder="1"/>
    <xf numFmtId="0" fontId="7" fillId="2" borderId="2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2" borderId="67" xfId="0" applyFont="1" applyFill="1" applyBorder="1" applyAlignment="1">
      <alignment horizontal="center" vertical="top" wrapText="1"/>
    </xf>
    <xf numFmtId="0" fontId="8" fillId="2" borderId="57" xfId="0" applyFont="1" applyFill="1" applyBorder="1"/>
    <xf numFmtId="0" fontId="7" fillId="2" borderId="68" xfId="0" applyFont="1" applyFill="1" applyBorder="1" applyAlignment="1">
      <alignment horizontal="center" vertical="top" wrapText="1"/>
    </xf>
    <xf numFmtId="0" fontId="7" fillId="2" borderId="68" xfId="0" applyFont="1" applyFill="1" applyBorder="1" applyAlignment="1">
      <alignment horizontal="center" vertical="center" wrapText="1"/>
    </xf>
    <xf numFmtId="2" fontId="7" fillId="2" borderId="68" xfId="0" applyNumberFormat="1" applyFont="1" applyFill="1" applyBorder="1" applyAlignment="1">
      <alignment horizontal="center" vertical="center" wrapText="1"/>
    </xf>
    <xf numFmtId="2" fontId="8" fillId="2" borderId="59" xfId="0" applyNumberFormat="1" applyFont="1" applyFill="1" applyBorder="1" applyAlignment="1">
      <alignment horizontal="center" vertical="center"/>
    </xf>
    <xf numFmtId="2" fontId="8" fillId="2" borderId="66" xfId="0" applyNumberFormat="1" applyFont="1" applyFill="1" applyBorder="1" applyAlignment="1">
      <alignment horizontal="center" vertical="center" wrapText="1"/>
    </xf>
    <xf numFmtId="2" fontId="9" fillId="0" borderId="56" xfId="0" applyNumberFormat="1" applyFont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4" fillId="0" borderId="55" xfId="0" applyFont="1" applyBorder="1" applyAlignment="1">
      <alignment shrinkToFit="1"/>
    </xf>
    <xf numFmtId="166" fontId="4" fillId="0" borderId="26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top" wrapText="1"/>
    </xf>
    <xf numFmtId="0" fontId="4" fillId="0" borderId="7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wrapText="1"/>
    </xf>
    <xf numFmtId="2" fontId="8" fillId="2" borderId="56" xfId="0" applyNumberFormat="1" applyFont="1" applyFill="1" applyBorder="1" applyAlignment="1">
      <alignment horizontal="center" vertical="center" wrapText="1"/>
    </xf>
    <xf numFmtId="2" fontId="8" fillId="0" borderId="56" xfId="0" applyNumberFormat="1" applyFont="1" applyBorder="1" applyAlignment="1">
      <alignment horizontal="center" vertical="center"/>
    </xf>
    <xf numFmtId="2" fontId="8" fillId="2" borderId="56" xfId="0" applyNumberFormat="1" applyFont="1" applyFill="1" applyBorder="1" applyAlignment="1">
      <alignment horizontal="center" wrapText="1"/>
    </xf>
    <xf numFmtId="0" fontId="8" fillId="0" borderId="48" xfId="0" applyFont="1" applyBorder="1" applyAlignment="1">
      <alignment horizontal="center" vertical="top" wrapText="1"/>
    </xf>
    <xf numFmtId="2" fontId="8" fillId="0" borderId="41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right" vertical="top" wrapText="1"/>
    </xf>
    <xf numFmtId="0" fontId="8" fillId="0" borderId="42" xfId="0" applyFont="1" applyBorder="1" applyAlignment="1">
      <alignment horizontal="right" vertical="top" wrapText="1"/>
    </xf>
    <xf numFmtId="0" fontId="8" fillId="0" borderId="43" xfId="0" applyFont="1" applyBorder="1" applyAlignment="1">
      <alignment horizontal="right" vertical="top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left" wrapText="1"/>
    </xf>
    <xf numFmtId="0" fontId="17" fillId="2" borderId="20" xfId="0" applyFont="1" applyFill="1" applyBorder="1" applyAlignment="1">
      <alignment horizontal="left" wrapText="1"/>
    </xf>
    <xf numFmtId="0" fontId="17" fillId="2" borderId="21" xfId="0" applyFont="1" applyFill="1" applyBorder="1" applyAlignment="1">
      <alignment horizontal="left" wrapText="1"/>
    </xf>
    <xf numFmtId="0" fontId="9" fillId="0" borderId="65" xfId="0" applyFont="1" applyBorder="1" applyAlignment="1">
      <alignment horizontal="right"/>
    </xf>
    <xf numFmtId="0" fontId="9" fillId="0" borderId="67" xfId="0" applyFont="1" applyBorder="1" applyAlignment="1">
      <alignment horizontal="right"/>
    </xf>
    <xf numFmtId="0" fontId="8" fillId="2" borderId="73" xfId="0" applyFont="1" applyFill="1" applyBorder="1" applyAlignment="1">
      <alignment horizontal="center" vertical="top" wrapText="1"/>
    </xf>
    <xf numFmtId="0" fontId="8" fillId="2" borderId="70" xfId="0" applyFont="1" applyFill="1" applyBorder="1" applyAlignment="1">
      <alignment horizontal="center" vertical="top" wrapText="1"/>
    </xf>
    <xf numFmtId="0" fontId="8" fillId="2" borderId="71" xfId="0" applyFont="1" applyFill="1" applyBorder="1" applyAlignment="1">
      <alignment horizontal="center" vertical="top" wrapText="1"/>
    </xf>
    <xf numFmtId="0" fontId="8" fillId="0" borderId="65" xfId="0" applyFont="1" applyBorder="1" applyAlignment="1">
      <alignment horizontal="right"/>
    </xf>
    <xf numFmtId="0" fontId="8" fillId="0" borderId="67" xfId="0" applyFont="1" applyBorder="1" applyAlignment="1">
      <alignment horizontal="right"/>
    </xf>
    <xf numFmtId="0" fontId="8" fillId="0" borderId="74" xfId="0" applyFont="1" applyBorder="1" applyAlignment="1">
      <alignment horizontal="right"/>
    </xf>
    <xf numFmtId="0" fontId="8" fillId="2" borderId="65" xfId="0" applyFont="1" applyFill="1" applyBorder="1" applyAlignment="1">
      <alignment horizontal="right" vertical="top" wrapText="1"/>
    </xf>
    <xf numFmtId="0" fontId="8" fillId="2" borderId="67" xfId="0" applyFont="1" applyFill="1" applyBorder="1" applyAlignment="1">
      <alignment horizontal="right" vertical="top" wrapText="1"/>
    </xf>
    <xf numFmtId="0" fontId="8" fillId="2" borderId="74" xfId="0" applyFont="1" applyFill="1" applyBorder="1" applyAlignment="1">
      <alignment horizontal="right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65" xfId="0" applyFont="1" applyFill="1" applyBorder="1" applyAlignment="1">
      <alignment horizontal="right" wrapText="1"/>
    </xf>
    <xf numFmtId="0" fontId="8" fillId="2" borderId="67" xfId="0" applyFont="1" applyFill="1" applyBorder="1" applyAlignment="1">
      <alignment horizontal="right" wrapText="1"/>
    </xf>
    <xf numFmtId="0" fontId="8" fillId="2" borderId="74" xfId="0" applyFont="1" applyFill="1" applyBorder="1" applyAlignment="1">
      <alignment horizontal="right" wrapText="1"/>
    </xf>
    <xf numFmtId="0" fontId="13" fillId="3" borderId="18" xfId="0" applyFont="1" applyFill="1" applyBorder="1" applyAlignment="1">
      <alignment horizontal="right" wrapText="1"/>
    </xf>
    <xf numFmtId="0" fontId="13" fillId="3" borderId="16" xfId="0" applyFont="1" applyFill="1" applyBorder="1" applyAlignment="1">
      <alignment horizontal="right" wrapText="1"/>
    </xf>
    <xf numFmtId="0" fontId="13" fillId="3" borderId="12" xfId="0" applyFont="1" applyFill="1" applyBorder="1" applyAlignment="1">
      <alignment horizontal="right" wrapText="1"/>
    </xf>
    <xf numFmtId="164" fontId="8" fillId="0" borderId="18" xfId="0" applyNumberFormat="1" applyFont="1" applyBorder="1" applyAlignment="1">
      <alignment horizontal="right" vertical="top" wrapText="1"/>
    </xf>
    <xf numFmtId="164" fontId="8" fillId="0" borderId="12" xfId="0" applyNumberFormat="1" applyFont="1" applyBorder="1" applyAlignment="1">
      <alignment horizontal="right" vertical="top" wrapText="1"/>
    </xf>
    <xf numFmtId="0" fontId="8" fillId="0" borderId="18" xfId="0" applyFont="1" applyBorder="1" applyAlignment="1">
      <alignment horizontal="right" wrapText="1"/>
    </xf>
    <xf numFmtId="0" fontId="8" fillId="0" borderId="16" xfId="0" applyFont="1" applyBorder="1" applyAlignment="1">
      <alignment horizontal="right" wrapText="1"/>
    </xf>
    <xf numFmtId="0" fontId="8" fillId="0" borderId="12" xfId="0" applyFont="1" applyBorder="1" applyAlignment="1">
      <alignment horizontal="right" wrapText="1"/>
    </xf>
    <xf numFmtId="165" fontId="7" fillId="0" borderId="9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8" fillId="2" borderId="8" xfId="0" applyFont="1" applyFill="1" applyBorder="1" applyAlignment="1">
      <alignment horizontal="center" vertical="top" wrapText="1"/>
    </xf>
    <xf numFmtId="0" fontId="8" fillId="2" borderId="42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47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/>
    </xf>
    <xf numFmtId="0" fontId="7" fillId="0" borderId="38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wrapText="1"/>
    </xf>
    <xf numFmtId="2" fontId="7" fillId="0" borderId="47" xfId="0" applyNumberFormat="1" applyFont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top" wrapText="1"/>
    </xf>
    <xf numFmtId="0" fontId="8" fillId="2" borderId="35" xfId="0" applyFont="1" applyFill="1" applyBorder="1" applyAlignment="1">
      <alignment horizontal="center" vertical="top" wrapText="1"/>
    </xf>
    <xf numFmtId="0" fontId="10" fillId="2" borderId="33" xfId="0" applyFont="1" applyFill="1" applyBorder="1" applyAlignment="1">
      <alignment horizontal="left" vertical="center" wrapText="1" shrinkToFit="1"/>
    </xf>
    <xf numFmtId="0" fontId="10" fillId="2" borderId="7" xfId="0" applyFont="1" applyFill="1" applyBorder="1" applyAlignment="1">
      <alignment horizontal="left" vertical="center" wrapText="1" shrinkToFit="1"/>
    </xf>
    <xf numFmtId="0" fontId="7" fillId="2" borderId="50" xfId="0" applyFont="1" applyFill="1" applyBorder="1" applyAlignment="1">
      <alignment horizontal="left" vertical="top" wrapText="1"/>
    </xf>
    <xf numFmtId="0" fontId="18" fillId="0" borderId="8" xfId="0" applyFont="1" applyBorder="1" applyAlignment="1">
      <alignment horizontal="right"/>
    </xf>
    <xf numFmtId="0" fontId="18" fillId="0" borderId="42" xfId="0" applyFont="1" applyBorder="1" applyAlignment="1">
      <alignment horizontal="right"/>
    </xf>
    <xf numFmtId="4" fontId="18" fillId="0" borderId="43" xfId="0" applyNumberFormat="1" applyFont="1" applyBorder="1"/>
  </cellXfs>
  <cellStyles count="3">
    <cellStyle name="Обычный" xfId="0" builtinId="0"/>
    <cellStyle name="Обычный 2" xfId="1" xr:uid="{00000000-0005-0000-0000-000001000000}"/>
    <cellStyle name="Обычный 5" xfId="2" xr:uid="{00000000-0005-0000-0000-000002000000}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tabSelected="1" zoomScaleNormal="100" workbookViewId="0">
      <selection activeCell="A48" sqref="A48:E48"/>
    </sheetView>
  </sheetViews>
  <sheetFormatPr defaultRowHeight="12.75" x14ac:dyDescent="0.2"/>
  <cols>
    <col min="1" max="1" width="5.5703125" customWidth="1"/>
    <col min="2" max="2" width="68.140625" customWidth="1"/>
    <col min="3" max="3" width="9.7109375" customWidth="1"/>
    <col min="4" max="4" width="12" customWidth="1"/>
    <col min="5" max="5" width="11.85546875" style="3" customWidth="1"/>
    <col min="6" max="6" width="11.42578125" style="4" customWidth="1"/>
    <col min="7" max="7" width="0.85546875" hidden="1" customWidth="1"/>
    <col min="8" max="8" width="52.85546875" customWidth="1"/>
    <col min="9" max="9" width="8.42578125" customWidth="1"/>
    <col min="10" max="10" width="8.5703125" customWidth="1"/>
    <col min="11" max="11" width="12" customWidth="1"/>
    <col min="12" max="12" width="14.7109375" customWidth="1"/>
    <col min="13" max="13" width="14.140625" customWidth="1"/>
    <col min="15" max="15" width="26.28515625" customWidth="1"/>
  </cols>
  <sheetData>
    <row r="1" spans="1:22" ht="21" x14ac:dyDescent="0.35">
      <c r="A1" s="247" t="s">
        <v>42</v>
      </c>
      <c r="B1" s="247"/>
      <c r="C1" s="247"/>
      <c r="D1" s="247"/>
      <c r="E1" s="247"/>
      <c r="F1" s="247"/>
      <c r="G1" s="247"/>
      <c r="H1" s="247"/>
      <c r="I1" s="2"/>
      <c r="J1" s="2"/>
      <c r="K1" s="2"/>
    </row>
    <row r="2" spans="1:22" ht="15.75" x14ac:dyDescent="0.25">
      <c r="A2" s="15"/>
      <c r="B2" s="17"/>
      <c r="C2" s="12"/>
      <c r="D2" s="12"/>
      <c r="E2" s="13"/>
      <c r="F2" s="14"/>
      <c r="G2" s="12"/>
      <c r="H2" s="12"/>
      <c r="I2" s="12"/>
      <c r="J2" s="12"/>
      <c r="K2" s="12"/>
      <c r="L2" s="12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8.75" customHeight="1" x14ac:dyDescent="0.25">
      <c r="A3" s="15"/>
      <c r="B3" s="18" t="s">
        <v>25</v>
      </c>
      <c r="C3" s="101"/>
      <c r="D3" s="19"/>
      <c r="E3" s="20"/>
      <c r="F3" s="14"/>
      <c r="G3" s="16"/>
      <c r="H3" s="16"/>
      <c r="I3" s="16"/>
      <c r="J3" s="16"/>
      <c r="K3" s="16"/>
      <c r="L3" s="21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15.75" x14ac:dyDescent="0.25">
      <c r="A4" s="15"/>
      <c r="B4" s="22" t="s">
        <v>32</v>
      </c>
      <c r="C4" s="102">
        <f>C5+C6+C12+C13</f>
        <v>63</v>
      </c>
      <c r="D4" s="23" t="s">
        <v>6</v>
      </c>
      <c r="E4" s="24"/>
      <c r="F4" s="25"/>
      <c r="G4" s="2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5.75" x14ac:dyDescent="0.25">
      <c r="A5" s="15"/>
      <c r="B5" s="28" t="s">
        <v>51</v>
      </c>
      <c r="C5" s="102">
        <v>0</v>
      </c>
      <c r="D5" s="23" t="s">
        <v>6</v>
      </c>
      <c r="E5" s="24"/>
      <c r="F5" s="25"/>
      <c r="G5" s="26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5.75" x14ac:dyDescent="0.25">
      <c r="A6" s="15"/>
      <c r="B6" s="28" t="s">
        <v>15</v>
      </c>
      <c r="C6" s="103">
        <f>C7+C8</f>
        <v>23.5</v>
      </c>
      <c r="D6" s="23" t="s">
        <v>6</v>
      </c>
      <c r="E6" s="24"/>
      <c r="F6" s="25"/>
      <c r="G6" s="2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5.75" x14ac:dyDescent="0.25">
      <c r="A7" s="15"/>
      <c r="B7" s="29" t="s">
        <v>50</v>
      </c>
      <c r="C7" s="104">
        <v>0</v>
      </c>
      <c r="D7" s="8" t="s">
        <v>6</v>
      </c>
      <c r="E7" s="24"/>
      <c r="F7" s="25"/>
      <c r="G7" s="2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31.5" x14ac:dyDescent="0.25">
      <c r="A8" s="15"/>
      <c r="B8" s="29" t="s">
        <v>52</v>
      </c>
      <c r="C8" s="103">
        <f>C9+C10</f>
        <v>23.5</v>
      </c>
      <c r="D8" s="8" t="s">
        <v>6</v>
      </c>
      <c r="E8" s="24"/>
      <c r="F8" s="25"/>
      <c r="G8" s="26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.75" x14ac:dyDescent="0.25">
      <c r="A9" s="15"/>
      <c r="B9" s="27" t="s">
        <v>43</v>
      </c>
      <c r="C9" s="105">
        <v>17</v>
      </c>
      <c r="D9" s="23" t="s">
        <v>6</v>
      </c>
      <c r="E9" s="24"/>
      <c r="F9" s="25"/>
      <c r="G9" s="2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1.25" customHeight="1" x14ac:dyDescent="0.25">
      <c r="A10" s="15"/>
      <c r="B10" s="264" t="s">
        <v>44</v>
      </c>
      <c r="C10" s="243">
        <v>6.5</v>
      </c>
      <c r="D10" s="245" t="s">
        <v>6</v>
      </c>
      <c r="E10" s="24"/>
      <c r="F10" s="25"/>
      <c r="G10" s="2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1.25" customHeight="1" x14ac:dyDescent="0.25">
      <c r="A11" s="15"/>
      <c r="B11" s="265"/>
      <c r="C11" s="244"/>
      <c r="D11" s="246"/>
      <c r="E11" s="24"/>
      <c r="F11" s="25"/>
      <c r="G11" s="2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.75" x14ac:dyDescent="0.25">
      <c r="A12" s="15"/>
      <c r="B12" s="28" t="s">
        <v>27</v>
      </c>
      <c r="C12" s="106">
        <v>18.399999999999999</v>
      </c>
      <c r="D12" s="23" t="s">
        <v>6</v>
      </c>
      <c r="E12" s="24"/>
      <c r="F12" s="31"/>
      <c r="G12" s="32"/>
      <c r="H12" s="2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.75" x14ac:dyDescent="0.25">
      <c r="A13" s="15"/>
      <c r="B13" s="28" t="s">
        <v>45</v>
      </c>
      <c r="C13" s="102">
        <v>21.1</v>
      </c>
      <c r="D13" s="23" t="s">
        <v>6</v>
      </c>
      <c r="E13" s="24"/>
      <c r="F13" s="31"/>
      <c r="G13" s="32">
        <v>13.6</v>
      </c>
      <c r="H13" s="2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6.5" thickBot="1" x14ac:dyDescent="0.3">
      <c r="A14" s="15"/>
      <c r="B14" s="17"/>
      <c r="C14" s="32"/>
      <c r="D14" s="98"/>
      <c r="E14" s="33"/>
      <c r="F14" s="97"/>
      <c r="G14" s="26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.75" x14ac:dyDescent="0.25">
      <c r="A15" s="254" t="s">
        <v>5</v>
      </c>
      <c r="B15" s="260" t="s">
        <v>16</v>
      </c>
      <c r="C15" s="34" t="s">
        <v>0</v>
      </c>
      <c r="D15" s="254" t="s">
        <v>2</v>
      </c>
      <c r="E15" s="270" t="s">
        <v>18</v>
      </c>
      <c r="F15" s="262" t="s">
        <v>19</v>
      </c>
      <c r="G15" s="35"/>
      <c r="H15" s="256" t="s">
        <v>4</v>
      </c>
      <c r="I15" s="268" t="s">
        <v>34</v>
      </c>
      <c r="J15" s="258" t="s">
        <v>35</v>
      </c>
      <c r="K15" s="258" t="s">
        <v>36</v>
      </c>
      <c r="L15" s="266" t="s">
        <v>37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6.5" thickBot="1" x14ac:dyDescent="0.3">
      <c r="A16" s="255"/>
      <c r="B16" s="261"/>
      <c r="C16" s="37" t="s">
        <v>1</v>
      </c>
      <c r="D16" s="255"/>
      <c r="E16" s="271"/>
      <c r="F16" s="263"/>
      <c r="G16" s="38"/>
      <c r="H16" s="257"/>
      <c r="I16" s="269"/>
      <c r="J16" s="259"/>
      <c r="K16" s="259"/>
      <c r="L16" s="267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21" customHeight="1" thickBot="1" x14ac:dyDescent="0.3">
      <c r="A17" s="272"/>
      <c r="B17" s="250" t="s">
        <v>53</v>
      </c>
      <c r="C17" s="251"/>
      <c r="D17" s="251"/>
      <c r="E17" s="251"/>
      <c r="F17" s="39"/>
      <c r="G17" s="40"/>
      <c r="H17" s="248" t="s">
        <v>14</v>
      </c>
      <c r="I17" s="249"/>
      <c r="J17" s="249"/>
      <c r="K17" s="249"/>
      <c r="L17" s="41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33" customHeight="1" thickBot="1" x14ac:dyDescent="0.3">
      <c r="A18" s="273"/>
      <c r="B18" s="252"/>
      <c r="C18" s="253"/>
      <c r="D18" s="253"/>
      <c r="E18" s="253"/>
      <c r="F18" s="42"/>
      <c r="G18" s="43"/>
      <c r="H18" s="44" t="s">
        <v>17</v>
      </c>
      <c r="I18" s="45" t="s">
        <v>24</v>
      </c>
      <c r="J18" s="45" t="s">
        <v>30</v>
      </c>
      <c r="K18" s="45" t="s">
        <v>28</v>
      </c>
      <c r="L18" s="46" t="s">
        <v>29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25.5" customHeight="1" x14ac:dyDescent="0.25">
      <c r="A19" s="47"/>
      <c r="B19" s="274" t="s">
        <v>84</v>
      </c>
      <c r="C19" s="48" t="s">
        <v>6</v>
      </c>
      <c r="D19" s="49" t="s">
        <v>46</v>
      </c>
      <c r="E19" s="50">
        <v>750</v>
      </c>
      <c r="F19" s="51">
        <f>D19*E19</f>
        <v>13799.999999999998</v>
      </c>
      <c r="G19" s="52"/>
      <c r="H19" s="145" t="s">
        <v>54</v>
      </c>
      <c r="I19" s="48" t="s">
        <v>13</v>
      </c>
      <c r="J19" s="48">
        <v>11</v>
      </c>
      <c r="K19" s="146">
        <v>3300</v>
      </c>
      <c r="L19" s="125">
        <f>J19*K19</f>
        <v>36300</v>
      </c>
      <c r="M19" s="53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.75" x14ac:dyDescent="0.25">
      <c r="A20" s="54"/>
      <c r="B20" s="275"/>
      <c r="C20" s="55"/>
      <c r="D20" s="56"/>
      <c r="E20" s="57"/>
      <c r="F20" s="58"/>
      <c r="G20" s="161"/>
      <c r="H20" s="5" t="s">
        <v>55</v>
      </c>
      <c r="I20" s="143" t="s">
        <v>13</v>
      </c>
      <c r="J20" s="30">
        <v>8</v>
      </c>
      <c r="K20" s="126">
        <v>249</v>
      </c>
      <c r="L20" s="62">
        <f t="shared" ref="L20:L28" si="0">J20*K20</f>
        <v>1992</v>
      </c>
      <c r="M20" s="53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.75" x14ac:dyDescent="0.25">
      <c r="A21" s="54"/>
      <c r="B21" s="60"/>
      <c r="C21" s="61"/>
      <c r="D21" s="61"/>
      <c r="E21" s="61"/>
      <c r="F21" s="62"/>
      <c r="G21" s="161"/>
      <c r="H21" s="5" t="s">
        <v>56</v>
      </c>
      <c r="I21" s="143" t="s">
        <v>13</v>
      </c>
      <c r="J21" s="30">
        <v>4</v>
      </c>
      <c r="K21" s="144">
        <v>149</v>
      </c>
      <c r="L21" s="62">
        <f t="shared" si="0"/>
        <v>596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.75" x14ac:dyDescent="0.25">
      <c r="A22" s="63"/>
      <c r="B22" s="60"/>
      <c r="C22" s="64"/>
      <c r="D22" s="64"/>
      <c r="E22" s="65"/>
      <c r="F22" s="62"/>
      <c r="G22" s="161"/>
      <c r="H22" s="6" t="s">
        <v>57</v>
      </c>
      <c r="I22" s="143" t="s">
        <v>13</v>
      </c>
      <c r="J22" s="30">
        <v>1</v>
      </c>
      <c r="K22" s="126">
        <v>1300</v>
      </c>
      <c r="L22" s="62">
        <f t="shared" si="0"/>
        <v>1300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 x14ac:dyDescent="0.25">
      <c r="A23" s="63"/>
      <c r="B23" s="60"/>
      <c r="C23" s="64"/>
      <c r="D23" s="64"/>
      <c r="E23" s="65"/>
      <c r="F23" s="62"/>
      <c r="G23" s="161"/>
      <c r="H23" s="6" t="s">
        <v>33</v>
      </c>
      <c r="I23" s="143" t="s">
        <v>13</v>
      </c>
      <c r="J23" s="30">
        <v>31</v>
      </c>
      <c r="K23" s="126">
        <v>330</v>
      </c>
      <c r="L23" s="62">
        <f t="shared" si="0"/>
        <v>10230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.75" x14ac:dyDescent="0.25">
      <c r="A24" s="63"/>
      <c r="B24" s="60"/>
      <c r="C24" s="64"/>
      <c r="D24" s="64"/>
      <c r="E24" s="65"/>
      <c r="F24" s="62"/>
      <c r="G24" s="161"/>
      <c r="H24" s="6" t="s">
        <v>58</v>
      </c>
      <c r="I24" s="143" t="s">
        <v>13</v>
      </c>
      <c r="J24" s="30">
        <v>3</v>
      </c>
      <c r="K24" s="126">
        <v>1800</v>
      </c>
      <c r="L24" s="62">
        <f t="shared" si="0"/>
        <v>5400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.75" x14ac:dyDescent="0.25">
      <c r="A25" s="63"/>
      <c r="B25" s="60"/>
      <c r="C25" s="64"/>
      <c r="D25" s="64"/>
      <c r="E25" s="65"/>
      <c r="F25" s="62"/>
      <c r="G25" s="161"/>
      <c r="H25" s="5" t="s">
        <v>59</v>
      </c>
      <c r="I25" s="143" t="s">
        <v>13</v>
      </c>
      <c r="J25" s="30">
        <v>10</v>
      </c>
      <c r="K25" s="126">
        <v>329</v>
      </c>
      <c r="L25" s="62">
        <f t="shared" si="0"/>
        <v>3290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.75" x14ac:dyDescent="0.25">
      <c r="A26" s="63"/>
      <c r="B26" s="7"/>
      <c r="C26" s="66"/>
      <c r="D26" s="66"/>
      <c r="E26" s="65"/>
      <c r="F26" s="62"/>
      <c r="G26" s="161"/>
      <c r="H26" s="6" t="s">
        <v>38</v>
      </c>
      <c r="I26" s="143" t="s">
        <v>13</v>
      </c>
      <c r="J26" s="30">
        <v>1</v>
      </c>
      <c r="K26" s="126">
        <v>9300</v>
      </c>
      <c r="L26" s="62">
        <f t="shared" si="0"/>
        <v>9300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.75" x14ac:dyDescent="0.25">
      <c r="A27" s="63"/>
      <c r="B27" s="7"/>
      <c r="C27" s="66"/>
      <c r="D27" s="66"/>
      <c r="E27" s="11"/>
      <c r="F27" s="67"/>
      <c r="G27" s="161"/>
      <c r="H27" s="6" t="s">
        <v>60</v>
      </c>
      <c r="I27" s="143" t="s">
        <v>13</v>
      </c>
      <c r="J27" s="30">
        <v>3</v>
      </c>
      <c r="K27" s="126">
        <v>499</v>
      </c>
      <c r="L27" s="62">
        <f t="shared" si="0"/>
        <v>1497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6.5" thickBot="1" x14ac:dyDescent="0.3">
      <c r="A28" s="63"/>
      <c r="B28" s="10"/>
      <c r="C28" s="71"/>
      <c r="D28" s="71"/>
      <c r="E28" s="11"/>
      <c r="F28" s="67"/>
      <c r="G28" s="161"/>
      <c r="H28" s="149" t="s">
        <v>61</v>
      </c>
      <c r="I28" s="150" t="s">
        <v>13</v>
      </c>
      <c r="J28" s="151">
        <v>6</v>
      </c>
      <c r="K28" s="152">
        <v>300</v>
      </c>
      <c r="L28" s="67">
        <f t="shared" si="0"/>
        <v>1800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6.5" thickBot="1" x14ac:dyDescent="0.3">
      <c r="A29" s="63"/>
      <c r="B29" s="153" t="s">
        <v>85</v>
      </c>
      <c r="C29" s="45" t="s">
        <v>13</v>
      </c>
      <c r="D29" s="154">
        <v>6</v>
      </c>
      <c r="E29" s="155">
        <v>400</v>
      </c>
      <c r="F29" s="156">
        <f>D29*E28:E29</f>
        <v>2400</v>
      </c>
      <c r="G29" s="81"/>
      <c r="H29" s="157" t="s">
        <v>68</v>
      </c>
      <c r="I29" s="45" t="s">
        <v>13</v>
      </c>
      <c r="J29" s="158">
        <v>6</v>
      </c>
      <c r="K29" s="159">
        <v>1100</v>
      </c>
      <c r="L29" s="160">
        <f t="shared" ref="L29" si="1">J29*K29</f>
        <v>6600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6.5" thickBot="1" x14ac:dyDescent="0.3">
      <c r="A30" s="63"/>
      <c r="B30" s="215" t="s">
        <v>31</v>
      </c>
      <c r="C30" s="216"/>
      <c r="D30" s="216"/>
      <c r="E30" s="216"/>
      <c r="F30" s="182">
        <f>SUM(F19+F29)</f>
        <v>16199.999999999998</v>
      </c>
      <c r="G30" s="176"/>
      <c r="H30" s="215" t="s">
        <v>31</v>
      </c>
      <c r="I30" s="216"/>
      <c r="J30" s="216"/>
      <c r="K30" s="216"/>
      <c r="L30" s="183">
        <f>SUM(L19:L29)</f>
        <v>78305</v>
      </c>
      <c r="M30" s="68"/>
      <c r="N30" s="69"/>
      <c r="O30" s="70"/>
      <c r="P30" s="15"/>
      <c r="Q30" s="15"/>
      <c r="R30" s="15"/>
      <c r="S30" s="15"/>
      <c r="T30" s="15"/>
      <c r="U30" s="15"/>
      <c r="V30" s="15"/>
    </row>
    <row r="31" spans="1:22" s="148" customFormat="1" ht="17.25" thickTop="1" thickBot="1" x14ac:dyDescent="0.3">
      <c r="A31" s="141"/>
      <c r="B31" s="177" t="s">
        <v>62</v>
      </c>
      <c r="C31" s="178" t="s">
        <v>69</v>
      </c>
      <c r="D31" s="179">
        <v>2</v>
      </c>
      <c r="E31" s="180">
        <v>15000</v>
      </c>
      <c r="F31" s="181">
        <f>D31*E31</f>
        <v>30000</v>
      </c>
      <c r="G31" s="162"/>
      <c r="H31" s="166" t="s">
        <v>70</v>
      </c>
      <c r="I31" s="163" t="s">
        <v>13</v>
      </c>
      <c r="J31" s="163">
        <v>1</v>
      </c>
      <c r="K31" s="164">
        <v>40000</v>
      </c>
      <c r="L31" s="165">
        <f>K31</f>
        <v>40000</v>
      </c>
      <c r="M31" s="147"/>
      <c r="N31" s="147"/>
      <c r="O31" s="147"/>
      <c r="P31" s="147"/>
      <c r="Q31" s="147"/>
      <c r="R31" s="147"/>
      <c r="S31" s="147"/>
      <c r="T31" s="147"/>
      <c r="U31" s="147"/>
      <c r="V31" s="147"/>
    </row>
    <row r="32" spans="1:22" ht="30" customHeight="1" thickTop="1" thickBot="1" x14ac:dyDescent="0.3">
      <c r="A32" s="186"/>
      <c r="B32" s="208" t="s">
        <v>72</v>
      </c>
      <c r="C32" s="209"/>
      <c r="D32" s="209"/>
      <c r="E32" s="209"/>
      <c r="F32" s="210"/>
      <c r="G32" s="193"/>
      <c r="H32" s="211" t="s">
        <v>71</v>
      </c>
      <c r="I32" s="209"/>
      <c r="J32" s="209"/>
      <c r="K32" s="209"/>
      <c r="L32" s="210"/>
      <c r="M32" s="68"/>
      <c r="N32" s="77"/>
      <c r="O32" s="77"/>
      <c r="P32" s="78"/>
      <c r="Q32" s="79"/>
      <c r="R32" s="15"/>
      <c r="S32" s="15"/>
      <c r="T32" s="15"/>
      <c r="U32" s="15"/>
      <c r="V32" s="15"/>
    </row>
    <row r="33" spans="1:22" ht="15" customHeight="1" x14ac:dyDescent="0.25">
      <c r="A33" s="121"/>
      <c r="B33" s="212" t="s">
        <v>73</v>
      </c>
      <c r="C33" s="213"/>
      <c r="D33" s="213"/>
      <c r="E33" s="213"/>
      <c r="F33" s="214"/>
      <c r="G33" s="168"/>
      <c r="H33" s="171"/>
      <c r="I33" s="172"/>
      <c r="J33" s="88"/>
      <c r="K33" s="89"/>
      <c r="L33" s="90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 customHeight="1" x14ac:dyDescent="0.25">
      <c r="A34" s="121"/>
      <c r="B34" s="173" t="s">
        <v>76</v>
      </c>
      <c r="C34" s="129" t="s">
        <v>64</v>
      </c>
      <c r="D34" s="139">
        <v>23.5</v>
      </c>
      <c r="E34" s="140">
        <v>85</v>
      </c>
      <c r="F34" s="184">
        <f>D34*E34</f>
        <v>1997.5</v>
      </c>
      <c r="G34" s="168"/>
      <c r="H34" s="167"/>
      <c r="I34" s="133"/>
      <c r="J34" s="134"/>
      <c r="K34" s="135"/>
      <c r="L34" s="136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" customHeight="1" x14ac:dyDescent="0.25">
      <c r="A35" s="121"/>
      <c r="B35" s="173" t="s">
        <v>77</v>
      </c>
      <c r="C35" s="129" t="s">
        <v>63</v>
      </c>
      <c r="D35" s="139">
        <v>1.2</v>
      </c>
      <c r="E35" s="140">
        <v>700</v>
      </c>
      <c r="F35" s="184">
        <f>D35*E35</f>
        <v>840</v>
      </c>
      <c r="G35" s="168"/>
      <c r="H35" s="167"/>
      <c r="I35" s="133"/>
      <c r="J35" s="134"/>
      <c r="K35" s="135"/>
      <c r="L35" s="136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5" customHeight="1" x14ac:dyDescent="0.25">
      <c r="A36" s="121"/>
      <c r="B36" s="173" t="s">
        <v>75</v>
      </c>
      <c r="C36" s="129" t="s">
        <v>64</v>
      </c>
      <c r="D36" s="139">
        <v>23.5</v>
      </c>
      <c r="E36" s="140">
        <v>70</v>
      </c>
      <c r="F36" s="184">
        <f>D36*E36</f>
        <v>1645</v>
      </c>
      <c r="G36" s="168"/>
      <c r="H36" s="167"/>
      <c r="I36" s="133"/>
      <c r="J36" s="134"/>
      <c r="K36" s="135"/>
      <c r="L36" s="136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6.5" customHeight="1" x14ac:dyDescent="0.25">
      <c r="A37" s="121"/>
      <c r="B37" s="175" t="s">
        <v>86</v>
      </c>
      <c r="C37" s="129" t="s">
        <v>64</v>
      </c>
      <c r="D37" s="127">
        <v>23.5</v>
      </c>
      <c r="E37" s="131">
        <v>40</v>
      </c>
      <c r="F37" s="185">
        <f t="shared" ref="F37" si="2">D37*E37</f>
        <v>940</v>
      </c>
      <c r="G37" s="169"/>
      <c r="H37" s="175" t="s">
        <v>66</v>
      </c>
      <c r="I37" s="129" t="s">
        <v>64</v>
      </c>
      <c r="J37" s="130">
        <v>26</v>
      </c>
      <c r="K37" s="131">
        <v>65</v>
      </c>
      <c r="L37" s="190">
        <f>J37*K37</f>
        <v>1690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6.5" customHeight="1" x14ac:dyDescent="0.25">
      <c r="A38" s="121"/>
      <c r="B38" s="174" t="s">
        <v>87</v>
      </c>
      <c r="C38" s="129" t="s">
        <v>64</v>
      </c>
      <c r="D38" s="127">
        <v>17</v>
      </c>
      <c r="E38" s="128">
        <v>300</v>
      </c>
      <c r="F38" s="185">
        <f t="shared" ref="F38" si="3">D38*E38</f>
        <v>5100</v>
      </c>
      <c r="G38" s="169"/>
      <c r="H38" s="187" t="s">
        <v>67</v>
      </c>
      <c r="I38" s="129" t="s">
        <v>3</v>
      </c>
      <c r="J38" s="130">
        <v>2</v>
      </c>
      <c r="K38" s="131">
        <v>3500</v>
      </c>
      <c r="L38" s="190">
        <f>J38*K38</f>
        <v>7000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16.5" customHeight="1" x14ac:dyDescent="0.25">
      <c r="A39" s="121"/>
      <c r="B39" s="175" t="s">
        <v>65</v>
      </c>
      <c r="C39" s="129" t="s">
        <v>64</v>
      </c>
      <c r="D39" s="127">
        <v>17</v>
      </c>
      <c r="E39" s="131">
        <v>20</v>
      </c>
      <c r="F39" s="185">
        <f>D39*E39</f>
        <v>340</v>
      </c>
      <c r="G39" s="169"/>
      <c r="H39" s="132" t="s">
        <v>78</v>
      </c>
      <c r="I39" s="129" t="s">
        <v>3</v>
      </c>
      <c r="J39" s="130">
        <v>217</v>
      </c>
      <c r="K39" s="131">
        <v>10</v>
      </c>
      <c r="L39" s="190">
        <f>J39*K39</f>
        <v>2170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6.5" thickBot="1" x14ac:dyDescent="0.3">
      <c r="A40" s="121"/>
      <c r="B40" s="194" t="s">
        <v>88</v>
      </c>
      <c r="C40" s="129" t="s">
        <v>64</v>
      </c>
      <c r="D40" s="139">
        <v>6.5</v>
      </c>
      <c r="E40" s="185">
        <v>400</v>
      </c>
      <c r="F40" s="185">
        <f>D40*E40</f>
        <v>2600</v>
      </c>
      <c r="G40" s="170"/>
      <c r="H40" s="188"/>
      <c r="I40" s="137"/>
      <c r="J40" s="189"/>
      <c r="K40" s="138"/>
      <c r="L40" s="191"/>
      <c r="M40" s="15"/>
      <c r="N40" s="53"/>
      <c r="O40" s="15"/>
      <c r="P40" s="15"/>
      <c r="Q40" s="15"/>
      <c r="R40" s="15"/>
      <c r="S40" s="15"/>
      <c r="T40" s="15"/>
      <c r="U40" s="15"/>
      <c r="V40" s="15"/>
    </row>
    <row r="41" spans="1:22" ht="18.75" customHeight="1" thickBot="1" x14ac:dyDescent="0.3">
      <c r="A41" s="122"/>
      <c r="B41" s="223" t="s">
        <v>74</v>
      </c>
      <c r="C41" s="224"/>
      <c r="D41" s="224"/>
      <c r="E41" s="225"/>
      <c r="F41" s="195">
        <f>SUM(F34:F40)</f>
        <v>13462.5</v>
      </c>
      <c r="G41" s="176"/>
      <c r="H41" s="220" t="s">
        <v>79</v>
      </c>
      <c r="I41" s="221"/>
      <c r="J41" s="221"/>
      <c r="K41" s="222"/>
      <c r="L41" s="196">
        <f>SUM(L36:L39)</f>
        <v>10860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15.75" customHeight="1" thickTop="1" thickBot="1" x14ac:dyDescent="0.3">
      <c r="A42" s="120"/>
      <c r="B42" s="229" t="s">
        <v>81</v>
      </c>
      <c r="C42" s="230"/>
      <c r="D42" s="230"/>
      <c r="E42" s="230"/>
      <c r="F42" s="231"/>
      <c r="G42" s="192"/>
      <c r="H42" s="217" t="s">
        <v>80</v>
      </c>
      <c r="I42" s="218"/>
      <c r="J42" s="218"/>
      <c r="K42" s="218"/>
      <c r="L42" s="219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15.75" x14ac:dyDescent="0.25">
      <c r="A43" s="121"/>
      <c r="B43" s="117" t="s">
        <v>48</v>
      </c>
      <c r="C43" s="55" t="s">
        <v>6</v>
      </c>
      <c r="D43" s="55">
        <v>21.1</v>
      </c>
      <c r="E43" s="112">
        <v>105</v>
      </c>
      <c r="F43" s="92">
        <f>D43*E43</f>
        <v>2215.5</v>
      </c>
      <c r="G43" s="59"/>
      <c r="H43" s="91" t="s">
        <v>47</v>
      </c>
      <c r="I43" s="113" t="s">
        <v>3</v>
      </c>
      <c r="J43" s="113">
        <v>27</v>
      </c>
      <c r="K43" s="114">
        <v>155</v>
      </c>
      <c r="L43" s="115">
        <f>J43*K43</f>
        <v>4185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ht="15.75" x14ac:dyDescent="0.25">
      <c r="A44" s="121"/>
      <c r="B44" s="108" t="s">
        <v>49</v>
      </c>
      <c r="C44" s="64" t="s">
        <v>6</v>
      </c>
      <c r="D44" s="64">
        <v>21.1</v>
      </c>
      <c r="E44" s="109">
        <v>5</v>
      </c>
      <c r="F44" s="62">
        <f>D44*E44</f>
        <v>105.5</v>
      </c>
      <c r="G44" s="59"/>
      <c r="H44" s="75"/>
      <c r="I44" s="64"/>
      <c r="J44" s="64"/>
      <c r="K44" s="65"/>
      <c r="L44" s="111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5.75" x14ac:dyDescent="0.25">
      <c r="A45" s="121"/>
      <c r="B45" s="118" t="s">
        <v>39</v>
      </c>
      <c r="C45" s="74" t="s">
        <v>6</v>
      </c>
      <c r="D45" s="64">
        <v>42.2</v>
      </c>
      <c r="E45" s="9">
        <v>25</v>
      </c>
      <c r="F45" s="62">
        <f>D45*E45</f>
        <v>1055</v>
      </c>
      <c r="G45" s="59"/>
      <c r="H45" s="107"/>
      <c r="I45" s="74"/>
      <c r="J45" s="74"/>
      <c r="K45" s="11"/>
      <c r="L45" s="111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31.5" x14ac:dyDescent="0.25">
      <c r="A46" s="121"/>
      <c r="B46" s="276" t="s">
        <v>89</v>
      </c>
      <c r="C46" s="143" t="s">
        <v>6</v>
      </c>
      <c r="D46" s="143">
        <v>42.2</v>
      </c>
      <c r="E46" s="9">
        <v>110</v>
      </c>
      <c r="F46" s="62">
        <f>D46*E46</f>
        <v>4642</v>
      </c>
      <c r="G46" s="59"/>
      <c r="H46" s="107"/>
      <c r="I46" s="74"/>
      <c r="J46" s="74"/>
      <c r="K46" s="11"/>
      <c r="L46" s="111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6.5" thickBot="1" x14ac:dyDescent="0.3">
      <c r="A47" s="122"/>
      <c r="B47" s="119" t="s">
        <v>40</v>
      </c>
      <c r="C47" s="73" t="s">
        <v>10</v>
      </c>
      <c r="D47" s="73">
        <v>2</v>
      </c>
      <c r="E47" s="110">
        <v>200</v>
      </c>
      <c r="F47" s="93">
        <f>D47*E47</f>
        <v>400</v>
      </c>
      <c r="G47" s="94"/>
      <c r="H47" s="95"/>
      <c r="I47" s="95"/>
      <c r="J47" s="95"/>
      <c r="K47" s="95"/>
      <c r="L47" s="96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6.5" customHeight="1" thickBot="1" x14ac:dyDescent="0.3">
      <c r="A48" s="232" t="s">
        <v>41</v>
      </c>
      <c r="B48" s="233"/>
      <c r="C48" s="233"/>
      <c r="D48" s="233"/>
      <c r="E48" s="234"/>
      <c r="F48" s="195">
        <f>SUM(F43:F47)</f>
        <v>8418</v>
      </c>
      <c r="G48" s="81"/>
      <c r="H48" s="232" t="s">
        <v>31</v>
      </c>
      <c r="I48" s="233"/>
      <c r="J48" s="233"/>
      <c r="K48" s="234"/>
      <c r="L48" s="197">
        <f>SUM(L43:L47)</f>
        <v>4185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17.25" thickTop="1" thickBot="1" x14ac:dyDescent="0.3">
      <c r="A49" s="82"/>
      <c r="B49" s="226" t="s">
        <v>82</v>
      </c>
      <c r="C49" s="227"/>
      <c r="D49" s="227"/>
      <c r="E49" s="227"/>
      <c r="F49" s="228"/>
      <c r="G49" s="77"/>
      <c r="H49" s="82"/>
      <c r="I49" s="198"/>
      <c r="J49" s="198"/>
      <c r="K49" s="198"/>
      <c r="L49" s="199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5.75" x14ac:dyDescent="0.25">
      <c r="A50" s="99"/>
      <c r="B50" s="123" t="s">
        <v>8</v>
      </c>
      <c r="C50" s="36" t="s">
        <v>11</v>
      </c>
      <c r="D50" s="80" t="s">
        <v>23</v>
      </c>
      <c r="E50" s="76"/>
      <c r="F50" s="51"/>
      <c r="G50" s="77"/>
      <c r="H50" s="142"/>
      <c r="I50" s="200"/>
      <c r="J50" s="200"/>
      <c r="K50" s="200"/>
      <c r="L50" s="201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15.75" x14ac:dyDescent="0.25">
      <c r="A51" s="100"/>
      <c r="B51" s="124" t="s">
        <v>9</v>
      </c>
      <c r="C51" s="61" t="s">
        <v>10</v>
      </c>
      <c r="D51" s="8" t="s">
        <v>23</v>
      </c>
      <c r="E51" s="65"/>
      <c r="F51" s="72"/>
      <c r="G51" s="77"/>
      <c r="H51" s="84"/>
      <c r="I51" s="85"/>
      <c r="J51" s="85"/>
      <c r="K51" s="85"/>
      <c r="L51" s="86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16.5" thickBot="1" x14ac:dyDescent="0.3">
      <c r="A52" s="100"/>
      <c r="B52" s="124" t="s">
        <v>12</v>
      </c>
      <c r="C52" s="61" t="s">
        <v>7</v>
      </c>
      <c r="D52" s="8" t="s">
        <v>23</v>
      </c>
      <c r="E52" s="65"/>
      <c r="F52" s="116"/>
      <c r="G52" s="77"/>
      <c r="H52" s="202"/>
      <c r="I52" s="203"/>
      <c r="J52" s="203"/>
      <c r="K52" s="203"/>
      <c r="L52" s="204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16.5" customHeight="1" thickBot="1" x14ac:dyDescent="0.3">
      <c r="A53" s="240" t="s">
        <v>20</v>
      </c>
      <c r="B53" s="241"/>
      <c r="C53" s="241"/>
      <c r="D53" s="241"/>
      <c r="E53" s="242"/>
      <c r="F53" s="80" t="s">
        <v>23</v>
      </c>
      <c r="G53" s="77"/>
      <c r="H53" s="205"/>
      <c r="I53" s="206"/>
      <c r="J53" s="206"/>
      <c r="K53" s="206"/>
      <c r="L53" s="207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17.25" customHeight="1" thickBot="1" x14ac:dyDescent="0.3">
      <c r="A54" s="235" t="s">
        <v>21</v>
      </c>
      <c r="B54" s="236"/>
      <c r="C54" s="236"/>
      <c r="D54" s="237"/>
      <c r="E54" s="238">
        <f>F48+F41+F31+F30</f>
        <v>68080.5</v>
      </c>
      <c r="F54" s="239"/>
      <c r="G54" s="83"/>
      <c r="H54" s="235" t="s">
        <v>22</v>
      </c>
      <c r="I54" s="236"/>
      <c r="J54" s="237"/>
      <c r="K54" s="238">
        <f>L48+L41+L31+L30</f>
        <v>133350</v>
      </c>
      <c r="L54" s="239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16.5" thickBot="1" x14ac:dyDescent="0.3">
      <c r="A55" s="15"/>
      <c r="B55" s="15"/>
      <c r="C55" s="15"/>
      <c r="D55" s="15"/>
      <c r="E55" s="87"/>
      <c r="F55" s="2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16.5" thickBot="1" x14ac:dyDescent="0.3">
      <c r="H56" s="277" t="s">
        <v>83</v>
      </c>
      <c r="I56" s="278"/>
      <c r="J56" s="278"/>
      <c r="K56" s="278"/>
      <c r="L56" s="279">
        <f>E54+K54</f>
        <v>201430.5</v>
      </c>
    </row>
    <row r="57" spans="1:22" ht="15" x14ac:dyDescent="0.25">
      <c r="B57" s="1" t="s">
        <v>26</v>
      </c>
    </row>
  </sheetData>
  <mergeCells count="36">
    <mergeCell ref="K15:K16"/>
    <mergeCell ref="E15:E16"/>
    <mergeCell ref="A17:A18"/>
    <mergeCell ref="B19:B20"/>
    <mergeCell ref="K54:L54"/>
    <mergeCell ref="A53:E53"/>
    <mergeCell ref="C10:C11"/>
    <mergeCell ref="D10:D11"/>
    <mergeCell ref="A1:H1"/>
    <mergeCell ref="H17:K17"/>
    <mergeCell ref="B17:E18"/>
    <mergeCell ref="A15:A16"/>
    <mergeCell ref="H15:H16"/>
    <mergeCell ref="J15:J16"/>
    <mergeCell ref="B15:B16"/>
    <mergeCell ref="D15:D16"/>
    <mergeCell ref="F15:F16"/>
    <mergeCell ref="B10:B11"/>
    <mergeCell ref="L15:L16"/>
    <mergeCell ref="I15:I16"/>
    <mergeCell ref="H56:K56"/>
    <mergeCell ref="B32:F32"/>
    <mergeCell ref="H32:L32"/>
    <mergeCell ref="B33:F33"/>
    <mergeCell ref="H30:K30"/>
    <mergeCell ref="B30:E30"/>
    <mergeCell ref="H42:L42"/>
    <mergeCell ref="H41:K41"/>
    <mergeCell ref="B41:E41"/>
    <mergeCell ref="B49:F49"/>
    <mergeCell ref="B42:F42"/>
    <mergeCell ref="H48:K48"/>
    <mergeCell ref="A48:E48"/>
    <mergeCell ref="A54:D54"/>
    <mergeCell ref="E54:F54"/>
    <mergeCell ref="H54:J54"/>
  </mergeCells>
  <phoneticPr fontId="1" type="noConversion"/>
  <pageMargins left="0.25" right="0.2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ИП Розов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Oksana_Kondrya</cp:lastModifiedBy>
  <cp:lastPrinted>2019-02-26T18:59:35Z</cp:lastPrinted>
  <dcterms:created xsi:type="dcterms:W3CDTF">2007-09-18T12:36:18Z</dcterms:created>
  <dcterms:modified xsi:type="dcterms:W3CDTF">2020-01-21T14:17:28Z</dcterms:modified>
</cp:coreProperties>
</file>