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ветик\Сады и Люди 2021\пРОЕКТ\"/>
    </mc:Choice>
  </mc:AlternateContent>
  <bookViews>
    <workbookView xWindow="0" yWindow="0" windowWidth="24000" windowHeight="9885" tabRatio="500"/>
  </bookViews>
  <sheets>
    <sheet name="Работа Материалы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53" i="1" l="1"/>
  <c r="F45" i="1" l="1"/>
  <c r="F47" i="1" s="1"/>
  <c r="F43" i="1"/>
  <c r="F12" i="1"/>
  <c r="F17" i="1"/>
  <c r="F54" i="1"/>
  <c r="F52" i="1"/>
  <c r="F39" i="1"/>
  <c r="F16" i="1"/>
  <c r="F37" i="1"/>
  <c r="F38" i="1"/>
  <c r="F36" i="1"/>
  <c r="F35" i="1"/>
  <c r="F32" i="1"/>
  <c r="F33" i="1"/>
  <c r="F34" i="1"/>
  <c r="F27" i="1"/>
  <c r="F31" i="1"/>
  <c r="F24" i="1"/>
  <c r="F30" i="1"/>
  <c r="F29" i="1" l="1"/>
  <c r="F28" i="1"/>
  <c r="F26" i="1"/>
  <c r="F21" i="1"/>
  <c r="F13" i="1"/>
  <c r="F14" i="1"/>
  <c r="F15" i="1"/>
  <c r="F25" i="1"/>
  <c r="F23" i="1"/>
  <c r="F22" i="1"/>
  <c r="F20" i="1"/>
  <c r="F19" i="1"/>
  <c r="F18" i="1"/>
  <c r="F11" i="1"/>
  <c r="F10" i="1"/>
  <c r="F9" i="1"/>
  <c r="F8" i="1"/>
  <c r="F7" i="1"/>
  <c r="F48" i="1" l="1"/>
  <c r="F40" i="1"/>
  <c r="F41" i="1" l="1"/>
  <c r="F42" i="1" l="1"/>
  <c r="F51" i="1"/>
  <c r="F50" i="1"/>
  <c r="F49" i="1"/>
  <c r="F55" i="1" l="1"/>
</calcChain>
</file>

<file path=xl/sharedStrings.xml><?xml version="1.0" encoding="utf-8"?>
<sst xmlns="http://schemas.openxmlformats.org/spreadsheetml/2006/main" count="89" uniqueCount="81">
  <si>
    <t>Материалы</t>
  </si>
  <si>
    <t>Ед/размер</t>
  </si>
  <si>
    <t xml:space="preserve">Стоимость </t>
  </si>
  <si>
    <t>Кол-во</t>
  </si>
  <si>
    <t>Итого, руб</t>
  </si>
  <si>
    <t>Пленка ЭПДМ</t>
  </si>
  <si>
    <t>Дорнит</t>
  </si>
  <si>
    <t>2Х25</t>
  </si>
  <si>
    <t>OSB плита</t>
  </si>
  <si>
    <t>комплект</t>
  </si>
  <si>
    <t>Доска лиственница</t>
  </si>
  <si>
    <t>Брус</t>
  </si>
  <si>
    <t>40х40Х3000</t>
  </si>
  <si>
    <t>Колесики</t>
  </si>
  <si>
    <t>125х50</t>
  </si>
  <si>
    <t>Грунт</t>
  </si>
  <si>
    <t>2,5л</t>
  </si>
  <si>
    <t>2,7л</t>
  </si>
  <si>
    <t>Почвогрунт</t>
  </si>
  <si>
    <t>м3</t>
  </si>
  <si>
    <t>Песок</t>
  </si>
  <si>
    <t>Итого Материалы</t>
  </si>
  <si>
    <t>Транспортные расходы</t>
  </si>
  <si>
    <t>Накладные расходы</t>
  </si>
  <si>
    <t>Демонтаж</t>
  </si>
  <si>
    <t xml:space="preserve">ИТОГО </t>
  </si>
  <si>
    <t>12X1250x2500</t>
  </si>
  <si>
    <t>27х143х3000</t>
  </si>
  <si>
    <t>Брусок</t>
  </si>
  <si>
    <t>50Х100Х6000</t>
  </si>
  <si>
    <t>50Х150Х6000</t>
  </si>
  <si>
    <t xml:space="preserve">Уголок металл </t>
  </si>
  <si>
    <t>25Х150Х6000</t>
  </si>
  <si>
    <t>40х40х6000</t>
  </si>
  <si>
    <t>40Х20Х3000</t>
  </si>
  <si>
    <t>Труба профильная 2мм</t>
  </si>
  <si>
    <t>Просечно-вытяжгой лист 306</t>
  </si>
  <si>
    <t>1000Х2000</t>
  </si>
  <si>
    <t>Песок кварцевый</t>
  </si>
  <si>
    <t>Краска по дереву</t>
  </si>
  <si>
    <t>Краска по металлу</t>
  </si>
  <si>
    <t>22х195х6000</t>
  </si>
  <si>
    <t>Имитация бруса S= 1,12</t>
  </si>
  <si>
    <t xml:space="preserve">Доска обрезная </t>
  </si>
  <si>
    <t>Крепеж, расходные материалы</t>
  </si>
  <si>
    <t>Плитка тратуарная клинкер</t>
  </si>
  <si>
    <t>15кг</t>
  </si>
  <si>
    <t>50х100х200</t>
  </si>
  <si>
    <t>Блок фбс</t>
  </si>
  <si>
    <t>390х190х188</t>
  </si>
  <si>
    <t>Панели перфорированные</t>
  </si>
  <si>
    <t>1500х4000</t>
  </si>
  <si>
    <t>Сдвижной механизм</t>
  </si>
  <si>
    <t>40Х20Х6000</t>
  </si>
  <si>
    <t>Швеллер горячекатанный 4,4</t>
  </si>
  <si>
    <t>65х36х6000</t>
  </si>
  <si>
    <t>Арматура рифленая</t>
  </si>
  <si>
    <t>10х5850</t>
  </si>
  <si>
    <t xml:space="preserve">Плитка тратуарная </t>
  </si>
  <si>
    <t>50х400х400</t>
  </si>
  <si>
    <t>Кора соснова</t>
  </si>
  <si>
    <t>60л</t>
  </si>
  <si>
    <t>Газон рулонный</t>
  </si>
  <si>
    <t>0,5м2</t>
  </si>
  <si>
    <t>Доска стоганная</t>
  </si>
  <si>
    <t>20х95х3000</t>
  </si>
  <si>
    <t>Клей для газобетона</t>
  </si>
  <si>
    <t>25кг</t>
  </si>
  <si>
    <t xml:space="preserve">Мебель садовая </t>
  </si>
  <si>
    <t>Скульптуры</t>
  </si>
  <si>
    <t>20х95х2000</t>
  </si>
  <si>
    <t>Брусок строганный</t>
  </si>
  <si>
    <t>50х50х3000</t>
  </si>
  <si>
    <t>Деревья</t>
  </si>
  <si>
    <t>Кустарники</t>
  </si>
  <si>
    <t>Многолетники</t>
  </si>
  <si>
    <t>Работы</t>
  </si>
  <si>
    <t>Итого Растения</t>
  </si>
  <si>
    <t>Работы по посадке</t>
  </si>
  <si>
    <t>МАФ</t>
  </si>
  <si>
    <t>Однолетники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</si>
</sst>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0" xfId="0" applyFont="1" applyBorder="1"/>
    <xf numFmtId="3" fontId="5" fillId="0" borderId="1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1" fillId="0" borderId="18" xfId="0" applyFont="1" applyBorder="1"/>
    <xf numFmtId="0" fontId="3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3" fillId="0" borderId="20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3" fillId="0" borderId="13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0" fontId="1" fillId="0" borderId="24" xfId="0" applyFont="1" applyBorder="1"/>
    <xf numFmtId="0" fontId="3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5"/>
  <sheetViews>
    <sheetView tabSelected="1" topLeftCell="A25" zoomScale="85" zoomScaleNormal="85" workbookViewId="0">
      <selection activeCell="G49" sqref="G49"/>
    </sheetView>
  </sheetViews>
  <sheetFormatPr defaultRowHeight="12.75" x14ac:dyDescent="0.2"/>
  <cols>
    <col min="1" max="1" width="3.5703125" style="1" customWidth="1"/>
    <col min="2" max="2" width="30.140625" customWidth="1"/>
    <col min="3" max="3" width="13.5703125" style="1" customWidth="1"/>
    <col min="4" max="4" width="12.7109375" style="1" customWidth="1"/>
    <col min="5" max="5" width="8.28515625" style="1" customWidth="1"/>
    <col min="6" max="6" width="13.7109375" style="1" bestFit="1" customWidth="1"/>
    <col min="7" max="1025" width="11.5703125"/>
  </cols>
  <sheetData>
    <row r="4" spans="1:6" ht="13.5" thickBot="1" x14ac:dyDescent="0.25">
      <c r="A4"/>
      <c r="B4" s="2"/>
      <c r="C4" s="2"/>
      <c r="D4" s="2"/>
      <c r="E4" s="2"/>
      <c r="F4" s="2"/>
    </row>
    <row r="5" spans="1:6" ht="15.75" thickBot="1" x14ac:dyDescent="0.25">
      <c r="A5" s="10"/>
      <c r="B5" s="11" t="s">
        <v>0</v>
      </c>
      <c r="C5" s="12" t="s">
        <v>1</v>
      </c>
      <c r="D5" s="13" t="s">
        <v>2</v>
      </c>
      <c r="E5" s="12" t="s">
        <v>3</v>
      </c>
      <c r="F5" s="20" t="s">
        <v>4</v>
      </c>
    </row>
    <row r="6" spans="1:6" x14ac:dyDescent="0.2">
      <c r="A6" s="64"/>
      <c r="B6" s="58"/>
      <c r="C6" s="56"/>
      <c r="D6" s="57"/>
      <c r="E6" s="56"/>
      <c r="F6" s="54"/>
    </row>
    <row r="7" spans="1:6" x14ac:dyDescent="0.2">
      <c r="A7" s="5">
        <v>1</v>
      </c>
      <c r="B7" s="59" t="s">
        <v>5</v>
      </c>
      <c r="C7" s="49">
        <v>4</v>
      </c>
      <c r="D7" s="34">
        <v>3000</v>
      </c>
      <c r="E7" s="49">
        <v>4</v>
      </c>
      <c r="F7" s="55">
        <f t="shared" ref="F7:F9" si="0">D7*E7</f>
        <v>12000</v>
      </c>
    </row>
    <row r="8" spans="1:6" x14ac:dyDescent="0.2">
      <c r="A8" s="5">
        <v>2</v>
      </c>
      <c r="B8" s="59" t="s">
        <v>6</v>
      </c>
      <c r="C8" s="49" t="s">
        <v>7</v>
      </c>
      <c r="D8" s="34">
        <v>1900</v>
      </c>
      <c r="E8" s="49">
        <v>1</v>
      </c>
      <c r="F8" s="55">
        <f t="shared" si="0"/>
        <v>1900</v>
      </c>
    </row>
    <row r="9" spans="1:6" x14ac:dyDescent="0.2">
      <c r="A9" s="5">
        <v>3</v>
      </c>
      <c r="B9" s="59" t="s">
        <v>8</v>
      </c>
      <c r="C9" s="49" t="s">
        <v>26</v>
      </c>
      <c r="D9" s="34">
        <v>880</v>
      </c>
      <c r="E9" s="49">
        <v>20</v>
      </c>
      <c r="F9" s="55">
        <f t="shared" si="0"/>
        <v>17600</v>
      </c>
    </row>
    <row r="10" spans="1:6" x14ac:dyDescent="0.2">
      <c r="A10" s="5">
        <v>4</v>
      </c>
      <c r="B10" s="59" t="s">
        <v>10</v>
      </c>
      <c r="C10" s="49" t="s">
        <v>27</v>
      </c>
      <c r="D10" s="34">
        <v>570</v>
      </c>
      <c r="E10" s="49">
        <v>31</v>
      </c>
      <c r="F10" s="55">
        <f t="shared" ref="F10:F39" si="1">D10*E10</f>
        <v>17670</v>
      </c>
    </row>
    <row r="11" spans="1:6" x14ac:dyDescent="0.2">
      <c r="A11" s="5">
        <v>5</v>
      </c>
      <c r="B11" s="59" t="s">
        <v>28</v>
      </c>
      <c r="C11" s="49" t="s">
        <v>12</v>
      </c>
      <c r="D11" s="34">
        <v>180</v>
      </c>
      <c r="E11" s="49">
        <v>46</v>
      </c>
      <c r="F11" s="55">
        <f t="shared" si="1"/>
        <v>8280</v>
      </c>
    </row>
    <row r="12" spans="1:6" x14ac:dyDescent="0.2">
      <c r="A12" s="5">
        <v>6</v>
      </c>
      <c r="B12" s="59" t="s">
        <v>71</v>
      </c>
      <c r="C12" s="49" t="s">
        <v>72</v>
      </c>
      <c r="D12" s="34">
        <v>282</v>
      </c>
      <c r="E12" s="49">
        <v>2</v>
      </c>
      <c r="F12" s="55">
        <f t="shared" si="1"/>
        <v>564</v>
      </c>
    </row>
    <row r="13" spans="1:6" x14ac:dyDescent="0.2">
      <c r="A13" s="5">
        <v>7</v>
      </c>
      <c r="B13" s="59" t="s">
        <v>11</v>
      </c>
      <c r="C13" s="49" t="s">
        <v>29</v>
      </c>
      <c r="D13" s="34">
        <v>880</v>
      </c>
      <c r="E13" s="49">
        <v>7</v>
      </c>
      <c r="F13" s="55">
        <f t="shared" si="1"/>
        <v>6160</v>
      </c>
    </row>
    <row r="14" spans="1:6" x14ac:dyDescent="0.2">
      <c r="A14" s="5">
        <v>8</v>
      </c>
      <c r="B14" s="59" t="s">
        <v>11</v>
      </c>
      <c r="C14" s="49" t="s">
        <v>30</v>
      </c>
      <c r="D14" s="34">
        <v>1450</v>
      </c>
      <c r="E14" s="49">
        <v>3</v>
      </c>
      <c r="F14" s="55">
        <f t="shared" si="1"/>
        <v>4350</v>
      </c>
    </row>
    <row r="15" spans="1:6" x14ac:dyDescent="0.2">
      <c r="A15" s="5">
        <v>9</v>
      </c>
      <c r="B15" s="59" t="s">
        <v>43</v>
      </c>
      <c r="C15" s="49" t="s">
        <v>32</v>
      </c>
      <c r="D15" s="34">
        <v>720</v>
      </c>
      <c r="E15" s="49">
        <v>16</v>
      </c>
      <c r="F15" s="55">
        <f t="shared" si="1"/>
        <v>11520</v>
      </c>
    </row>
    <row r="16" spans="1:6" x14ac:dyDescent="0.2">
      <c r="A16" s="5">
        <v>10</v>
      </c>
      <c r="B16" s="59" t="s">
        <v>64</v>
      </c>
      <c r="C16" s="49" t="s">
        <v>65</v>
      </c>
      <c r="D16" s="34">
        <v>215</v>
      </c>
      <c r="E16" s="49">
        <v>30</v>
      </c>
      <c r="F16" s="55">
        <f t="shared" si="1"/>
        <v>6450</v>
      </c>
    </row>
    <row r="17" spans="1:6" x14ac:dyDescent="0.2">
      <c r="A17" s="5">
        <v>11</v>
      </c>
      <c r="B17" s="59" t="s">
        <v>64</v>
      </c>
      <c r="C17" s="49" t="s">
        <v>70</v>
      </c>
      <c r="D17" s="34">
        <v>143</v>
      </c>
      <c r="E17" s="49">
        <v>10</v>
      </c>
      <c r="F17" s="55">
        <f t="shared" si="1"/>
        <v>1430</v>
      </c>
    </row>
    <row r="18" spans="1:6" x14ac:dyDescent="0.2">
      <c r="A18" s="5">
        <v>12</v>
      </c>
      <c r="B18" s="59" t="s">
        <v>31</v>
      </c>
      <c r="C18" s="49" t="s">
        <v>33</v>
      </c>
      <c r="D18" s="34">
        <v>900</v>
      </c>
      <c r="E18" s="49">
        <v>3</v>
      </c>
      <c r="F18" s="55">
        <f t="shared" si="1"/>
        <v>2700</v>
      </c>
    </row>
    <row r="19" spans="1:6" x14ac:dyDescent="0.2">
      <c r="A19" s="5">
        <v>13</v>
      </c>
      <c r="B19" s="59" t="s">
        <v>13</v>
      </c>
      <c r="C19" s="49" t="s">
        <v>14</v>
      </c>
      <c r="D19" s="34">
        <v>500</v>
      </c>
      <c r="E19" s="49">
        <v>8</v>
      </c>
      <c r="F19" s="55">
        <f t="shared" si="1"/>
        <v>4000</v>
      </c>
    </row>
    <row r="20" spans="1:6" x14ac:dyDescent="0.2">
      <c r="A20" s="5">
        <v>14</v>
      </c>
      <c r="B20" s="59" t="s">
        <v>15</v>
      </c>
      <c r="C20" s="49" t="s">
        <v>16</v>
      </c>
      <c r="D20" s="34">
        <v>2700</v>
      </c>
      <c r="E20" s="49">
        <v>1</v>
      </c>
      <c r="F20" s="55">
        <f t="shared" si="1"/>
        <v>2700</v>
      </c>
    </row>
    <row r="21" spans="1:6" x14ac:dyDescent="0.2">
      <c r="A21" s="5">
        <v>15</v>
      </c>
      <c r="B21" s="59" t="s">
        <v>40</v>
      </c>
      <c r="C21" s="49" t="s">
        <v>17</v>
      </c>
      <c r="D21" s="34">
        <v>3500</v>
      </c>
      <c r="E21" s="49">
        <v>2</v>
      </c>
      <c r="F21" s="55">
        <f t="shared" si="1"/>
        <v>7000</v>
      </c>
    </row>
    <row r="22" spans="1:6" x14ac:dyDescent="0.2">
      <c r="A22" s="5">
        <v>16</v>
      </c>
      <c r="B22" s="59" t="s">
        <v>39</v>
      </c>
      <c r="C22" s="49" t="s">
        <v>17</v>
      </c>
      <c r="D22" s="34">
        <v>4800</v>
      </c>
      <c r="E22" s="49">
        <v>3</v>
      </c>
      <c r="F22" s="55">
        <f t="shared" si="1"/>
        <v>14400</v>
      </c>
    </row>
    <row r="23" spans="1:6" x14ac:dyDescent="0.2">
      <c r="A23" s="5">
        <v>17</v>
      </c>
      <c r="B23" s="59" t="s">
        <v>35</v>
      </c>
      <c r="C23" s="49" t="s">
        <v>34</v>
      </c>
      <c r="D23" s="34">
        <v>562</v>
      </c>
      <c r="E23" s="49">
        <v>21</v>
      </c>
      <c r="F23" s="55">
        <f t="shared" si="1"/>
        <v>11802</v>
      </c>
    </row>
    <row r="24" spans="1:6" x14ac:dyDescent="0.2">
      <c r="A24" s="5">
        <v>18</v>
      </c>
      <c r="B24" s="59" t="s">
        <v>35</v>
      </c>
      <c r="C24" s="49" t="s">
        <v>53</v>
      </c>
      <c r="D24" s="34">
        <v>970</v>
      </c>
      <c r="E24" s="49">
        <v>3</v>
      </c>
      <c r="F24" s="55">
        <f t="shared" si="1"/>
        <v>2910</v>
      </c>
    </row>
    <row r="25" spans="1:6" x14ac:dyDescent="0.2">
      <c r="A25" s="5">
        <v>19</v>
      </c>
      <c r="B25" s="59" t="s">
        <v>36</v>
      </c>
      <c r="C25" s="49" t="s">
        <v>37</v>
      </c>
      <c r="D25" s="34">
        <v>1300</v>
      </c>
      <c r="E25" s="49">
        <v>3</v>
      </c>
      <c r="F25" s="55">
        <f t="shared" si="1"/>
        <v>3900</v>
      </c>
    </row>
    <row r="26" spans="1:6" x14ac:dyDescent="0.2">
      <c r="A26" s="5">
        <v>20</v>
      </c>
      <c r="B26" s="59" t="s">
        <v>45</v>
      </c>
      <c r="C26" s="49" t="s">
        <v>47</v>
      </c>
      <c r="D26" s="34">
        <v>45</v>
      </c>
      <c r="E26" s="49">
        <v>270</v>
      </c>
      <c r="F26" s="55">
        <f t="shared" si="1"/>
        <v>12150</v>
      </c>
    </row>
    <row r="27" spans="1:6" x14ac:dyDescent="0.2">
      <c r="A27" s="5">
        <v>21</v>
      </c>
      <c r="B27" s="59" t="s">
        <v>58</v>
      </c>
      <c r="C27" s="49" t="s">
        <v>59</v>
      </c>
      <c r="D27" s="34">
        <v>682</v>
      </c>
      <c r="E27" s="49">
        <v>30</v>
      </c>
      <c r="F27" s="55">
        <f t="shared" si="1"/>
        <v>20460</v>
      </c>
    </row>
    <row r="28" spans="1:6" x14ac:dyDescent="0.2">
      <c r="A28" s="5">
        <v>22</v>
      </c>
      <c r="B28" s="59" t="s">
        <v>38</v>
      </c>
      <c r="C28" s="49" t="s">
        <v>46</v>
      </c>
      <c r="D28" s="34">
        <v>300</v>
      </c>
      <c r="E28" s="49">
        <v>4</v>
      </c>
      <c r="F28" s="55">
        <f t="shared" si="1"/>
        <v>1200</v>
      </c>
    </row>
    <row r="29" spans="1:6" x14ac:dyDescent="0.2">
      <c r="A29" s="5">
        <v>23</v>
      </c>
      <c r="B29" s="59" t="s">
        <v>42</v>
      </c>
      <c r="C29" s="49" t="s">
        <v>41</v>
      </c>
      <c r="D29" s="34">
        <v>750</v>
      </c>
      <c r="E29" s="49">
        <v>10</v>
      </c>
      <c r="F29" s="55">
        <f t="shared" si="1"/>
        <v>7500</v>
      </c>
    </row>
    <row r="30" spans="1:6" x14ac:dyDescent="0.2">
      <c r="A30" s="5">
        <v>24</v>
      </c>
      <c r="B30" s="59" t="s">
        <v>48</v>
      </c>
      <c r="C30" s="49" t="s">
        <v>49</v>
      </c>
      <c r="D30" s="34">
        <v>120</v>
      </c>
      <c r="E30" s="49">
        <v>120</v>
      </c>
      <c r="F30" s="55">
        <f t="shared" si="1"/>
        <v>14400</v>
      </c>
    </row>
    <row r="31" spans="1:6" x14ac:dyDescent="0.2">
      <c r="A31" s="5">
        <v>25</v>
      </c>
      <c r="B31" s="59" t="s">
        <v>50</v>
      </c>
      <c r="C31" s="49" t="s">
        <v>51</v>
      </c>
      <c r="D31" s="34">
        <v>6000</v>
      </c>
      <c r="E31" s="49">
        <v>5</v>
      </c>
      <c r="F31" s="55">
        <f t="shared" si="1"/>
        <v>30000</v>
      </c>
    </row>
    <row r="32" spans="1:6" x14ac:dyDescent="0.2">
      <c r="A32" s="5">
        <v>26</v>
      </c>
      <c r="B32" s="59" t="s">
        <v>52</v>
      </c>
      <c r="C32" s="49" t="s">
        <v>9</v>
      </c>
      <c r="D32" s="34">
        <v>20000</v>
      </c>
      <c r="E32" s="49">
        <v>1</v>
      </c>
      <c r="F32" s="55">
        <f t="shared" si="1"/>
        <v>20000</v>
      </c>
    </row>
    <row r="33" spans="1:6" x14ac:dyDescent="0.2">
      <c r="A33" s="5">
        <v>27</v>
      </c>
      <c r="B33" s="59" t="s">
        <v>54</v>
      </c>
      <c r="C33" s="49" t="s">
        <v>55</v>
      </c>
      <c r="D33" s="34">
        <v>3000</v>
      </c>
      <c r="E33" s="49">
        <v>2</v>
      </c>
      <c r="F33" s="55">
        <f t="shared" si="1"/>
        <v>6000</v>
      </c>
    </row>
    <row r="34" spans="1:6" x14ac:dyDescent="0.2">
      <c r="A34" s="5">
        <v>28</v>
      </c>
      <c r="B34" s="59" t="s">
        <v>56</v>
      </c>
      <c r="C34" s="49" t="s">
        <v>57</v>
      </c>
      <c r="D34" s="34">
        <v>200</v>
      </c>
      <c r="E34" s="49">
        <v>2</v>
      </c>
      <c r="F34" s="55">
        <f t="shared" si="1"/>
        <v>400</v>
      </c>
    </row>
    <row r="35" spans="1:6" x14ac:dyDescent="0.2">
      <c r="A35" s="5">
        <v>29</v>
      </c>
      <c r="B35" s="59" t="s">
        <v>20</v>
      </c>
      <c r="C35" s="49" t="s">
        <v>19</v>
      </c>
      <c r="D35" s="34">
        <v>1300</v>
      </c>
      <c r="E35" s="49">
        <v>1</v>
      </c>
      <c r="F35" s="55">
        <f t="shared" si="1"/>
        <v>1300</v>
      </c>
    </row>
    <row r="36" spans="1:6" x14ac:dyDescent="0.2">
      <c r="A36" s="5">
        <v>30</v>
      </c>
      <c r="B36" s="59" t="s">
        <v>18</v>
      </c>
      <c r="C36" s="49" t="s">
        <v>19</v>
      </c>
      <c r="D36" s="34">
        <v>1800</v>
      </c>
      <c r="E36" s="49">
        <v>5</v>
      </c>
      <c r="F36" s="55">
        <f t="shared" si="1"/>
        <v>9000</v>
      </c>
    </row>
    <row r="37" spans="1:6" x14ac:dyDescent="0.2">
      <c r="A37" s="5">
        <v>31</v>
      </c>
      <c r="B37" s="59" t="s">
        <v>60</v>
      </c>
      <c r="C37" s="49" t="s">
        <v>61</v>
      </c>
      <c r="D37" s="34">
        <v>300</v>
      </c>
      <c r="E37" s="49">
        <v>35</v>
      </c>
      <c r="F37" s="55">
        <f t="shared" si="1"/>
        <v>10500</v>
      </c>
    </row>
    <row r="38" spans="1:6" x14ac:dyDescent="0.2">
      <c r="A38" s="5">
        <v>32</v>
      </c>
      <c r="B38" s="59" t="s">
        <v>62</v>
      </c>
      <c r="C38" s="49" t="s">
        <v>63</v>
      </c>
      <c r="D38" s="34">
        <v>150</v>
      </c>
      <c r="E38" s="49">
        <v>30</v>
      </c>
      <c r="F38" s="55">
        <f t="shared" si="1"/>
        <v>4500</v>
      </c>
    </row>
    <row r="39" spans="1:6" x14ac:dyDescent="0.2">
      <c r="A39" s="5">
        <v>33</v>
      </c>
      <c r="B39" s="59" t="s">
        <v>66</v>
      </c>
      <c r="C39" s="49" t="s">
        <v>67</v>
      </c>
      <c r="D39" s="34">
        <v>230</v>
      </c>
      <c r="E39" s="49">
        <v>1</v>
      </c>
      <c r="F39" s="55">
        <f t="shared" si="1"/>
        <v>230</v>
      </c>
    </row>
    <row r="40" spans="1:6" ht="13.5" thickBot="1" x14ac:dyDescent="0.25">
      <c r="A40" s="7">
        <v>34</v>
      </c>
      <c r="B40" s="60" t="s">
        <v>44</v>
      </c>
      <c r="C40" s="61" t="s">
        <v>9</v>
      </c>
      <c r="D40" s="62">
        <v>0.1</v>
      </c>
      <c r="E40" s="61"/>
      <c r="F40" s="63">
        <f>SUM(F7:F39)*D40</f>
        <v>27497.600000000002</v>
      </c>
    </row>
    <row r="41" spans="1:6" ht="15.75" thickBot="1" x14ac:dyDescent="0.25">
      <c r="A41" s="3"/>
      <c r="B41" s="21" t="s">
        <v>21</v>
      </c>
      <c r="C41" s="3"/>
      <c r="D41" s="8"/>
      <c r="E41" s="3"/>
      <c r="F41" s="9">
        <f>SUM(F7:F40)</f>
        <v>302473.59999999998</v>
      </c>
    </row>
    <row r="42" spans="1:6" ht="15.75" thickBot="1" x14ac:dyDescent="0.25">
      <c r="A42" s="10"/>
      <c r="B42" s="22" t="s">
        <v>76</v>
      </c>
      <c r="C42" s="13"/>
      <c r="D42" s="53">
        <v>0.7</v>
      </c>
      <c r="E42" s="48"/>
      <c r="F42" s="14">
        <f>F41*D42</f>
        <v>211731.51999999996</v>
      </c>
    </row>
    <row r="43" spans="1:6" ht="15" x14ac:dyDescent="0.2">
      <c r="A43" s="56"/>
      <c r="B43" s="23" t="s">
        <v>73</v>
      </c>
      <c r="C43" s="26"/>
      <c r="D43" s="29">
        <v>19000</v>
      </c>
      <c r="E43" s="33">
        <v>5</v>
      </c>
      <c r="F43" s="36">
        <f>D43*E43</f>
        <v>95000</v>
      </c>
    </row>
    <row r="44" spans="1:6" ht="15" x14ac:dyDescent="0.2">
      <c r="A44" s="65"/>
      <c r="B44" s="24" t="s">
        <v>74</v>
      </c>
      <c r="C44" s="27"/>
      <c r="D44" s="30">
        <v>3150</v>
      </c>
      <c r="E44" s="28">
        <v>51</v>
      </c>
      <c r="F44" s="37">
        <v>147500</v>
      </c>
    </row>
    <row r="45" spans="1:6" ht="15" x14ac:dyDescent="0.2">
      <c r="A45" s="65"/>
      <c r="B45" s="40" t="s">
        <v>75</v>
      </c>
      <c r="C45" s="41"/>
      <c r="D45" s="42">
        <v>450</v>
      </c>
      <c r="E45" s="43">
        <v>280</v>
      </c>
      <c r="F45" s="44">
        <f t="shared" ref="F45" si="2">D45*E45</f>
        <v>126000</v>
      </c>
    </row>
    <row r="46" spans="1:6" ht="15.75" thickBot="1" x14ac:dyDescent="0.25">
      <c r="A46" s="67"/>
      <c r="B46" s="70" t="s">
        <v>80</v>
      </c>
      <c r="C46" s="71"/>
      <c r="D46" s="72"/>
      <c r="E46" s="73">
        <v>156</v>
      </c>
      <c r="F46" s="74">
        <v>3000</v>
      </c>
    </row>
    <row r="47" spans="1:6" ht="15.75" thickBot="1" x14ac:dyDescent="0.25">
      <c r="A47" s="66"/>
      <c r="B47" s="21" t="s">
        <v>77</v>
      </c>
      <c r="C47" s="45"/>
      <c r="D47" s="4"/>
      <c r="E47" s="6"/>
      <c r="F47" s="46">
        <f>SUM(F43:F46)</f>
        <v>371500</v>
      </c>
    </row>
    <row r="48" spans="1:6" ht="15" x14ac:dyDescent="0.2">
      <c r="A48" s="10"/>
      <c r="B48" s="22" t="s">
        <v>78</v>
      </c>
      <c r="C48" s="12"/>
      <c r="D48" s="47">
        <v>0.4</v>
      </c>
      <c r="E48" s="51"/>
      <c r="F48" s="39">
        <f>F47*D48</f>
        <v>148600</v>
      </c>
    </row>
    <row r="49" spans="1:6" ht="15" x14ac:dyDescent="0.2">
      <c r="A49" s="65"/>
      <c r="B49" s="24" t="s">
        <v>22</v>
      </c>
      <c r="C49" s="30"/>
      <c r="D49" s="28"/>
      <c r="E49" s="30"/>
      <c r="F49" s="37">
        <f>F41*0.15</f>
        <v>45371.039999999994</v>
      </c>
    </row>
    <row r="50" spans="1:6" ht="15" x14ac:dyDescent="0.2">
      <c r="A50" s="65"/>
      <c r="B50" s="24" t="s">
        <v>23</v>
      </c>
      <c r="C50" s="30"/>
      <c r="D50" s="28"/>
      <c r="E50" s="30"/>
      <c r="F50" s="37">
        <f>(F41+F48)*0.1</f>
        <v>45107.360000000001</v>
      </c>
    </row>
    <row r="51" spans="1:6" ht="15" x14ac:dyDescent="0.2">
      <c r="A51" s="65"/>
      <c r="B51" s="24" t="s">
        <v>24</v>
      </c>
      <c r="C51" s="30"/>
      <c r="D51" s="52">
        <v>0.3</v>
      </c>
      <c r="E51" s="30"/>
      <c r="F51" s="37">
        <f>(F41+SUM(F43:F45))*D51</f>
        <v>201292.08</v>
      </c>
    </row>
    <row r="52" spans="1:6" ht="15" x14ac:dyDescent="0.2">
      <c r="A52" s="65"/>
      <c r="B52" s="24" t="s">
        <v>68</v>
      </c>
      <c r="C52" s="49" t="s">
        <v>9</v>
      </c>
      <c r="D52" s="34">
        <v>100000</v>
      </c>
      <c r="E52" s="31">
        <v>1</v>
      </c>
      <c r="F52" s="37">
        <f>D52*E52</f>
        <v>100000</v>
      </c>
    </row>
    <row r="53" spans="1:6" ht="15" x14ac:dyDescent="0.2">
      <c r="A53" s="67"/>
      <c r="B53" s="40" t="s">
        <v>79</v>
      </c>
      <c r="C53" s="61"/>
      <c r="D53" s="68">
        <v>30000</v>
      </c>
      <c r="E53" s="69">
        <v>2</v>
      </c>
      <c r="F53" s="37">
        <f>D53*E53</f>
        <v>60000</v>
      </c>
    </row>
    <row r="54" spans="1:6" ht="15.75" thickBot="1" x14ac:dyDescent="0.25">
      <c r="A54" s="66"/>
      <c r="B54" s="25" t="s">
        <v>69</v>
      </c>
      <c r="C54" s="50" t="s">
        <v>9</v>
      </c>
      <c r="D54" s="35">
        <v>126000</v>
      </c>
      <c r="E54" s="32">
        <v>1</v>
      </c>
      <c r="F54" s="38">
        <f>D54*E54</f>
        <v>126000</v>
      </c>
    </row>
    <row r="55" spans="1:6" ht="19.5" thickBot="1" x14ac:dyDescent="0.35">
      <c r="A55" s="15"/>
      <c r="B55" s="18" t="s">
        <v>25</v>
      </c>
      <c r="C55" s="16"/>
      <c r="D55" s="17"/>
      <c r="E55" s="16"/>
      <c r="F55" s="19">
        <f>SUM(F47:F54)+F42+F41</f>
        <v>1612075.6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Работа Материалы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Светик</cp:lastModifiedBy>
  <cp:revision>19</cp:revision>
  <dcterms:created xsi:type="dcterms:W3CDTF">2019-01-20T10:17:40Z</dcterms:created>
  <dcterms:modified xsi:type="dcterms:W3CDTF">2021-02-25T02:53:42Z</dcterms:modified>
  <dc:language>ru-RU</dc:language>
</cp:coreProperties>
</file>