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60" windowWidth="23040" windowHeight="8760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9" i="1"/>
  <c r="I82"/>
  <c r="I108" l="1"/>
  <c r="I44"/>
  <c r="I48"/>
  <c r="I47"/>
  <c r="I46"/>
  <c r="I45"/>
  <c r="I43"/>
  <c r="I42"/>
  <c r="I41"/>
  <c r="I35"/>
  <c r="I38"/>
  <c r="I37"/>
  <c r="I36"/>
  <c r="I32"/>
  <c r="I31"/>
  <c r="I30"/>
  <c r="I29"/>
  <c r="I28"/>
  <c r="I18"/>
  <c r="I17"/>
  <c r="I16"/>
  <c r="I15"/>
  <c r="I14"/>
  <c r="I13"/>
  <c r="I12"/>
  <c r="I11"/>
  <c r="I10"/>
  <c r="I9"/>
  <c r="I24"/>
  <c r="I25"/>
  <c r="I23"/>
  <c r="I22"/>
  <c r="I21"/>
  <c r="I83"/>
  <c r="I78"/>
  <c r="I77"/>
  <c r="I76"/>
  <c r="I75"/>
  <c r="I74"/>
  <c r="I73"/>
  <c r="I72"/>
  <c r="I71"/>
  <c r="I19" l="1"/>
  <c r="I49"/>
  <c r="I26"/>
  <c r="I39"/>
  <c r="I33"/>
  <c r="I79"/>
  <c r="I80" s="1"/>
  <c r="I93"/>
  <c r="I88"/>
  <c r="I91"/>
  <c r="I92"/>
  <c r="I94"/>
  <c r="I95"/>
  <c r="I89"/>
  <c r="I90"/>
  <c r="I96"/>
  <c r="I97"/>
  <c r="I98"/>
  <c r="I99"/>
  <c r="I100"/>
  <c r="I101"/>
  <c r="I102"/>
  <c r="I103"/>
  <c r="I104"/>
  <c r="I105"/>
  <c r="I87"/>
  <c r="I66"/>
  <c r="I67"/>
  <c r="I84"/>
  <c r="I55"/>
  <c r="I56"/>
  <c r="I57"/>
  <c r="I58"/>
  <c r="I59"/>
  <c r="I60"/>
  <c r="I61"/>
  <c r="I62"/>
  <c r="I63"/>
  <c r="I64"/>
  <c r="I65"/>
  <c r="I54"/>
  <c r="I53"/>
  <c r="I106" l="1"/>
  <c r="I107" s="1"/>
  <c r="I85"/>
  <c r="I68"/>
  <c r="I69" s="1"/>
  <c r="I110" l="1"/>
</calcChain>
</file>

<file path=xl/sharedStrings.xml><?xml version="1.0" encoding="utf-8"?>
<sst xmlns="http://schemas.openxmlformats.org/spreadsheetml/2006/main" count="225" uniqueCount="144">
  <si>
    <t>№</t>
  </si>
  <si>
    <t>Русское название растения</t>
  </si>
  <si>
    <t>Латинское название растения</t>
  </si>
  <si>
    <t>Общая стоимость, шт</t>
  </si>
  <si>
    <t>Примечание</t>
  </si>
  <si>
    <t>Ведомость материалов</t>
  </si>
  <si>
    <t>Итого по растениям:</t>
  </si>
  <si>
    <t>Освещение</t>
  </si>
  <si>
    <t>Стимость работ по посадке растений 20% от стоимости растений</t>
  </si>
  <si>
    <t xml:space="preserve">Общая стоимость сада: </t>
  </si>
  <si>
    <t>Итого:</t>
  </si>
  <si>
    <t>Ед.измерения</t>
  </si>
  <si>
    <t>Количество</t>
  </si>
  <si>
    <t>Цена за 1 шт, руб</t>
  </si>
  <si>
    <t>МАФ</t>
  </si>
  <si>
    <t>Цветник А</t>
  </si>
  <si>
    <t>С5</t>
  </si>
  <si>
    <t>Perovskia atriplicifolia</t>
  </si>
  <si>
    <t>Перовския лебедолистная</t>
  </si>
  <si>
    <t>Állium ramósum</t>
  </si>
  <si>
    <t>Лук души́стый</t>
  </si>
  <si>
    <t xml:space="preserve">Мордо́вник обыкнове́нный  </t>
  </si>
  <si>
    <t>Echínops rítro</t>
  </si>
  <si>
    <t>С3</t>
  </si>
  <si>
    <t>с3</t>
  </si>
  <si>
    <t xml:space="preserve"> Chrysanthemum parthenium "Snowball"</t>
  </si>
  <si>
    <t xml:space="preserve">Ве́йник  </t>
  </si>
  <si>
    <t>Calamagrostis</t>
  </si>
  <si>
    <t>Декоративная группа В</t>
  </si>
  <si>
    <t>шт</t>
  </si>
  <si>
    <t xml:space="preserve">Chrysanthemum parthenium "Golden Ball" </t>
  </si>
  <si>
    <t>с5</t>
  </si>
  <si>
    <t>Астранция крупная, или Звездовка большая</t>
  </si>
  <si>
    <t xml:space="preserve"> Astrantia major</t>
  </si>
  <si>
    <t xml:space="preserve">Гипсофила метельчатая </t>
  </si>
  <si>
    <t>Gypsophila paniculata</t>
  </si>
  <si>
    <t xml:space="preserve">Лунник или лунария </t>
  </si>
  <si>
    <t>Lunaria</t>
  </si>
  <si>
    <r>
      <t>Цветник D (</t>
    </r>
    <r>
      <rPr>
        <b/>
        <i/>
        <sz val="12"/>
        <color theme="1"/>
        <rFont val="Times New Roman"/>
        <family val="1"/>
        <charset val="204"/>
      </rPr>
      <t>d-4,0 м</t>
    </r>
    <r>
      <rPr>
        <b/>
        <sz val="12"/>
        <color theme="1"/>
        <rFont val="Times New Roman"/>
        <family val="1"/>
        <charset val="204"/>
      </rPr>
      <t>)</t>
    </r>
  </si>
  <si>
    <r>
      <t>Цветник С (</t>
    </r>
    <r>
      <rPr>
        <b/>
        <i/>
        <sz val="12"/>
        <color theme="1"/>
        <rFont val="Times New Roman"/>
        <family val="1"/>
        <charset val="204"/>
      </rPr>
      <t>d-3,0 м</t>
    </r>
    <r>
      <rPr>
        <b/>
        <sz val="12"/>
        <color theme="1"/>
        <rFont val="Times New Roman"/>
        <family val="1"/>
        <charset val="204"/>
      </rPr>
      <t>)</t>
    </r>
  </si>
  <si>
    <t>живая изгородь 1 блок длина 1 м</t>
  </si>
  <si>
    <r>
      <t>Цветник Е (</t>
    </r>
    <r>
      <rPr>
        <b/>
        <i/>
        <sz val="12"/>
        <color theme="1"/>
        <rFont val="Times New Roman"/>
        <family val="1"/>
        <charset val="204"/>
      </rPr>
      <t>2,8*1,5</t>
    </r>
    <r>
      <rPr>
        <b/>
        <sz val="12"/>
        <color theme="1"/>
        <rFont val="Times New Roman"/>
        <family val="1"/>
        <charset val="204"/>
      </rPr>
      <t>)</t>
    </r>
  </si>
  <si>
    <t>Liatris</t>
  </si>
  <si>
    <t>Лиатрис белая</t>
  </si>
  <si>
    <t xml:space="preserve">Итого: </t>
  </si>
  <si>
    <t>Пленка oracal серия 8300 (витражная), 5 цветов</t>
  </si>
  <si>
    <t>МАФ Кубик Рубика</t>
  </si>
  <si>
    <t>МАФ Детский стул</t>
  </si>
  <si>
    <t>Краска водоэмульсионная, 6 цветов</t>
  </si>
  <si>
    <t>Геометрические фигуры - цилиндр (0,2м)</t>
  </si>
  <si>
    <t>Геометрические фигуры - шар (d 0,2м)</t>
  </si>
  <si>
    <t>Геометрические фигуры - пирамида (0,2м)</t>
  </si>
  <si>
    <t>Цветная проволока, 6 цветов</t>
  </si>
  <si>
    <t xml:space="preserve">Кашпо Элегант (0,125м х 0,125 х 0,200м), 
оранжевый и зеленый </t>
  </si>
  <si>
    <t>Морозостойкий горшок квадратный (0,5м х 0,5м х 0,5м), 
белый</t>
  </si>
  <si>
    <t>Светодиодные кубы-стулья (0,5м х 0,5м х 0,5м), 
зеленый и желтый</t>
  </si>
  <si>
    <t>4 куба рассчитываются как 1 МАФ, т.к. будет осуществляться резка и сварка граней всех кубов одновременно. 
Арматура на 1 куб - 7,2м, 4 куба - 30м
Материал: арматура d12мм - 5 шт по 5,85м
Стоимость материалов - 2295р
Газоэлектрическая сварка - 2000р</t>
  </si>
  <si>
    <t>6 кубов рассчитываются как 1 МАФ, т.к. нарезка стекла и сборка кубов будет в рамках одной работы. 
S бол = 6,48 кв.м и S мал = 1,62 кв.м
Материал: оргстекло толщиной 8мм, винты 144шт
Стоимость материалов -32950р
Работа - 6000</t>
  </si>
  <si>
    <t>м</t>
  </si>
  <si>
    <t>Материал: доска 50мм х 150мм х 6м
Стоимость досок - 2700р
Столярные работы - 1000р
Окрашивание - 500р
Сборка - 1500р</t>
  </si>
  <si>
    <t>б</t>
  </si>
  <si>
    <t>Гипсовые кубы (0,2м х 0,2м х 0,2м), 3 шт</t>
  </si>
  <si>
    <t>Гипсовые кубы (0,15м х 0,15м х 0,15м), 3 шт</t>
  </si>
  <si>
    <t>Краска потребуется на окрашивание МАФ Детский стул, пустотелых кубов, МАФ Кубик Рубик и геометрических фигур (цилиндр, шар и пирамида)</t>
  </si>
  <si>
    <t>Итого по МАФ:</t>
  </si>
  <si>
    <t>Ландшафтный низковольтный светильник LUMMONDO Teknik GS01 для установки в грунт</t>
  </si>
  <si>
    <t>Ландшафтный низковольтный светильник LUMMONDO Antik GL04 для установки в грунт</t>
  </si>
  <si>
    <t>Ландшафтный низковольтный светильник LUMMONDO Standard SA01 акцентной подсветки</t>
  </si>
  <si>
    <t>Гирлянда</t>
  </si>
  <si>
    <t>Итого по освещению:</t>
  </si>
  <si>
    <t>Яблоки сезонные, декор</t>
  </si>
  <si>
    <t>кг</t>
  </si>
  <si>
    <t>мешок</t>
  </si>
  <si>
    <t xml:space="preserve">Штыковая лопата </t>
  </si>
  <si>
    <t>Совковая лопата</t>
  </si>
  <si>
    <t>Грабли</t>
  </si>
  <si>
    <t>Тяпка</t>
  </si>
  <si>
    <t>Совок</t>
  </si>
  <si>
    <t>Тачка</t>
  </si>
  <si>
    <t>Ручная трамбовка грунта</t>
  </si>
  <si>
    <t>Лейка с насадкой</t>
  </si>
  <si>
    <t>Ведро</t>
  </si>
  <si>
    <t>Садовые ножницы</t>
  </si>
  <si>
    <t>Итого по материалам:</t>
  </si>
  <si>
    <t>Смета для Сада "От простого к сложному"</t>
  </si>
  <si>
    <t>Ландшафтный светильник UWL-02 BELLINI</t>
  </si>
  <si>
    <t>Ведомость растений</t>
  </si>
  <si>
    <t>Лента бордюрная SP Б-300.05.09-ПП пластиковый черный L3000 3000х8х45 мм с комплектующими</t>
  </si>
  <si>
    <t>рулон</t>
  </si>
  <si>
    <t>Галька речная разноцветная фр.20-40 мм (мешок 25 кг)</t>
  </si>
  <si>
    <t>м.кв</t>
  </si>
  <si>
    <t>Геотекстиль нетканый ИЗОБОНД 150Г/М2 40М2</t>
  </si>
  <si>
    <t>Резиновое покрытие Регулон, 6 мм, шир 1250мм</t>
  </si>
  <si>
    <t>Мульча сосны 0-3 см  (0,6 м.куб)</t>
  </si>
  <si>
    <t>Почвогрунт в мешках 1000 л ( 3 м.куб) с доставкой</t>
  </si>
  <si>
    <t>Песок речной в мешках 1000 л(3 м.куб) с доставкой</t>
  </si>
  <si>
    <t>Пленка используеться для всех стеклянных кубов и кубов фонтана.</t>
  </si>
  <si>
    <t>S=37 кв.м Материалы: фанера толщиной 15мм - 8 листов 1,5х3м,
шурупы 828шт
Стоимость материалов - 26400р
Столярные работы - 1000р
Окрашивание - 500р
Сборка - 1500р</t>
  </si>
  <si>
    <t>Водный объект "Фонтан"</t>
  </si>
  <si>
    <t>Материалы, инструмент</t>
  </si>
  <si>
    <t>15 м</t>
  </si>
  <si>
    <t>Светодиодная лента 5 м</t>
  </si>
  <si>
    <t>Садовый светильник на солнечной батарее</t>
  </si>
  <si>
    <t>Профиль для светодиодной ленты 2 м</t>
  </si>
  <si>
    <t>Sanguisórba officinális "Pink Tanna"</t>
  </si>
  <si>
    <t>Achillea hybride "Parker s variety"</t>
  </si>
  <si>
    <t xml:space="preserve">Ахиллея гибридная (тысячелистник) "Parkers Variety" </t>
  </si>
  <si>
    <t>Вероникааструм виргинский "Альба"</t>
  </si>
  <si>
    <t>Veronicastrum virginica "Alba"</t>
  </si>
  <si>
    <t>Вероникааструм виргинский  "Эрика"</t>
  </si>
  <si>
    <t>Veronicastrum virginicum "Erica"</t>
  </si>
  <si>
    <t xml:space="preserve">Кровохлёбка "Мензиса" </t>
  </si>
  <si>
    <t>Sanguisorba "Menziesii"</t>
  </si>
  <si>
    <t>Кровохлебка лекарственная "Pink Tanna"</t>
  </si>
  <si>
    <t>Пиретрум  девичий "Snowball"</t>
  </si>
  <si>
    <t xml:space="preserve">Пиретрум девичий "Golden Ball" </t>
  </si>
  <si>
    <t xml:space="preserve">Пузыреплодник калинолистный "Лютеус" </t>
  </si>
  <si>
    <t>Пузыреплодник калинолистный "Nugget"</t>
  </si>
  <si>
    <t>Пузыреплодник калинолистный "Lady in Red"</t>
  </si>
  <si>
    <t>Яблоня "Роялти"</t>
  </si>
  <si>
    <t>Physocarpus opulifolius "Luteus"</t>
  </si>
  <si>
    <t>Physocarpus opulifolius "Nugget"</t>
  </si>
  <si>
    <t>Physocarpus opulifolius "Lady in Red"</t>
  </si>
  <si>
    <t>Malus "Royalty"</t>
  </si>
  <si>
    <t>ком</t>
  </si>
  <si>
    <t>Sanguisórba officinális  "Pink Tanna"</t>
  </si>
  <si>
    <t xml:space="preserve">Эхинацея пурпурная "Грин Джювэл" </t>
  </si>
  <si>
    <t>Echinacea purpurea "Green Jewel"</t>
  </si>
  <si>
    <t xml:space="preserve">Кореопсис мутовчатый "Карри Ап" </t>
  </si>
  <si>
    <t>Coreopsis verticillata "Curry Up"</t>
  </si>
  <si>
    <t>Пузыреплодник калинолистный, спирея калинолистная "Nugget"</t>
  </si>
  <si>
    <t>Эхинацея пурпурная "Хот Папайя"</t>
  </si>
  <si>
    <t>Echinacea purpurea "Hot Papaya"</t>
  </si>
  <si>
    <t>Эхинацея пурпурная "Орандж Скиппер"</t>
  </si>
  <si>
    <t>Echinacea purpurea "Orange Skipper"</t>
  </si>
  <si>
    <t>Эхинацея "Сикрет Глоу"</t>
  </si>
  <si>
    <t xml:space="preserve"> Echinacea "Secret Glow"</t>
  </si>
  <si>
    <t>Кубы-грани (0,6м х 0,6м х 0,6м),
желтый, оранжевый, синий, красный</t>
  </si>
  <si>
    <t>Кубы из оргстекла размер 0,6 х 0,6 х 0,6 м; 0,3 х 0,3 х 0,3</t>
  </si>
  <si>
    <t>Тротуарная плитка "Английский булыжник" с доставкой</t>
  </si>
  <si>
    <t>Фонтан</t>
  </si>
  <si>
    <t>Материалы:
Строительная емкость 90л - 700р
Насос для фонтана 1100Вт - 6800р
Пластикова труба для электрического кабеля - 200р
Труба из меди сечением 15мм, длина 1700мм - 765р
Муфта для соединения трубы из меди и насоса - 500р
регулятор водяной подачи поплавкового типа - 2500р
сетка из металла для защиты резервуара 1000х250мм, 10х5,5мм - 773р
Полистерольная труба под вывод шнура насоса - 2300р
брусья для крепления сетки 100х100х6000мм - 720р
кран с переходником и фильтром - 2500р
Кубы из оргстекла 12мм (кв 600мм, кв 400мм, кв 350мм, кв 250мм) - 17970р
Работы по монтажуфонтана - 20% стоимости всех материалов</t>
  </si>
  <si>
    <t>Ограждение для фонтана 180х180х30см</t>
  </si>
  <si>
    <t>Стимость работ по другим видам работ 20% (ч/день) с учетом демонтажа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</si>
</sst>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Comic Sans MS"/>
      <family val="4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5" borderId="1" xfId="0" applyFill="1" applyBorder="1"/>
    <xf numFmtId="0" fontId="5" fillId="5" borderId="1" xfId="0" applyFont="1" applyFill="1" applyBorder="1"/>
    <xf numFmtId="3" fontId="5" fillId="5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3" fontId="1" fillId="0" borderId="2" xfId="0" applyNumberFormat="1" applyFont="1" applyBorder="1" applyAlignment="1">
      <alignment horizontal="center"/>
    </xf>
    <xf numFmtId="16" fontId="0" fillId="0" borderId="0" xfId="0" applyNumberFormat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justify"/>
    </xf>
    <xf numFmtId="0" fontId="1" fillId="0" borderId="1" xfId="0" applyFont="1" applyBorder="1" applyAlignment="1">
      <alignment horizontal="left" vertical="justify" wrapText="1"/>
    </xf>
    <xf numFmtId="0" fontId="1" fillId="3" borderId="1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left" vertical="justify"/>
    </xf>
    <xf numFmtId="0" fontId="2" fillId="3" borderId="1" xfId="0" applyFont="1" applyFill="1" applyBorder="1" applyAlignment="1">
      <alignment horizontal="left" vertical="justify" wrapText="1"/>
    </xf>
    <xf numFmtId="0" fontId="2" fillId="7" borderId="1" xfId="0" applyFont="1" applyFill="1" applyBorder="1" applyAlignment="1">
      <alignment horizontal="center" vertical="justify" wrapText="1"/>
    </xf>
    <xf numFmtId="49" fontId="1" fillId="0" borderId="1" xfId="0" applyNumberFormat="1" applyFont="1" applyBorder="1" applyAlignment="1">
      <alignment horizontal="left" vertical="justify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justify" wrapText="1"/>
    </xf>
    <xf numFmtId="0" fontId="6" fillId="0" borderId="0" xfId="0" applyFont="1"/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28"/>
  <sheetViews>
    <sheetView tabSelected="1" workbookViewId="0"/>
  </sheetViews>
  <sheetFormatPr defaultRowHeight="15"/>
  <cols>
    <col min="3" max="3" width="6" customWidth="1"/>
    <col min="4" max="4" width="33.5703125" customWidth="1"/>
    <col min="5" max="5" width="26.28515625" customWidth="1"/>
    <col min="6" max="6" width="12.28515625" customWidth="1"/>
    <col min="7" max="7" width="15.5703125" customWidth="1"/>
    <col min="8" max="8" width="14" customWidth="1"/>
    <col min="9" max="9" width="14.7109375" customWidth="1"/>
    <col min="10" max="10" width="38" style="34" customWidth="1"/>
  </cols>
  <sheetData>
    <row r="2" spans="2:10" ht="31.5">
      <c r="D2" s="45" t="s">
        <v>84</v>
      </c>
    </row>
    <row r="5" spans="2:10" ht="47.25">
      <c r="C5" s="16" t="s">
        <v>0</v>
      </c>
      <c r="D5" s="16" t="s">
        <v>1</v>
      </c>
      <c r="E5" s="16" t="s">
        <v>2</v>
      </c>
      <c r="F5" s="16" t="s">
        <v>11</v>
      </c>
      <c r="G5" s="16" t="s">
        <v>12</v>
      </c>
      <c r="H5" s="16" t="s">
        <v>13</v>
      </c>
      <c r="I5" s="16" t="s">
        <v>3</v>
      </c>
      <c r="J5" s="39" t="s">
        <v>4</v>
      </c>
    </row>
    <row r="6" spans="2:10" ht="15.75"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1">
        <v>7</v>
      </c>
      <c r="J6" s="44">
        <v>8</v>
      </c>
    </row>
    <row r="7" spans="2:10" ht="31.5" customHeight="1">
      <c r="C7" s="60" t="s">
        <v>86</v>
      </c>
      <c r="D7" s="61"/>
      <c r="E7" s="61"/>
      <c r="F7" s="61"/>
      <c r="G7" s="61"/>
      <c r="H7" s="61"/>
      <c r="I7" s="61"/>
      <c r="J7" s="62"/>
    </row>
    <row r="8" spans="2:10" ht="21" customHeight="1">
      <c r="C8" s="63" t="s">
        <v>15</v>
      </c>
      <c r="D8" s="64"/>
      <c r="E8" s="64"/>
      <c r="F8" s="64"/>
      <c r="G8" s="64"/>
      <c r="H8" s="64"/>
      <c r="I8" s="64"/>
      <c r="J8" s="65"/>
    </row>
    <row r="9" spans="2:10" ht="36.950000000000003" customHeight="1">
      <c r="B9" s="27"/>
      <c r="C9" s="1">
        <v>1</v>
      </c>
      <c r="D9" s="1" t="s">
        <v>106</v>
      </c>
      <c r="E9" s="1" t="s">
        <v>105</v>
      </c>
      <c r="F9" s="1" t="s">
        <v>16</v>
      </c>
      <c r="G9" s="4">
        <v>5</v>
      </c>
      <c r="H9" s="1">
        <v>300</v>
      </c>
      <c r="I9" s="1">
        <f>G9*H9</f>
        <v>1500</v>
      </c>
      <c r="J9" s="40"/>
    </row>
    <row r="10" spans="2:10" ht="36.950000000000003" customHeight="1">
      <c r="C10" s="1">
        <v>2</v>
      </c>
      <c r="D10" s="1" t="s">
        <v>26</v>
      </c>
      <c r="E10" s="1" t="s">
        <v>27</v>
      </c>
      <c r="F10" s="1" t="s">
        <v>16</v>
      </c>
      <c r="G10" s="4">
        <v>7</v>
      </c>
      <c r="H10" s="1">
        <v>250</v>
      </c>
      <c r="I10" s="1">
        <f t="shared" ref="I10:I18" si="0">G10*H10</f>
        <v>1750</v>
      </c>
      <c r="J10" s="40"/>
    </row>
    <row r="11" spans="2:10" ht="36.950000000000003" customHeight="1">
      <c r="C11" s="1">
        <v>3</v>
      </c>
      <c r="D11" s="1" t="s">
        <v>107</v>
      </c>
      <c r="E11" s="1" t="s">
        <v>108</v>
      </c>
      <c r="F11" s="1" t="s">
        <v>16</v>
      </c>
      <c r="G11" s="4">
        <v>5</v>
      </c>
      <c r="H11" s="1">
        <v>450</v>
      </c>
      <c r="I11" s="1">
        <f t="shared" si="0"/>
        <v>2250</v>
      </c>
      <c r="J11" s="35"/>
    </row>
    <row r="12" spans="2:10" ht="36.950000000000003" customHeight="1">
      <c r="C12" s="1">
        <v>4</v>
      </c>
      <c r="D12" s="1" t="s">
        <v>109</v>
      </c>
      <c r="E12" s="1" t="s">
        <v>110</v>
      </c>
      <c r="F12" s="1" t="s">
        <v>16</v>
      </c>
      <c r="G12" s="4">
        <v>5</v>
      </c>
      <c r="H12" s="1">
        <v>450</v>
      </c>
      <c r="I12" s="1">
        <f t="shared" si="0"/>
        <v>2250</v>
      </c>
      <c r="J12" s="35"/>
    </row>
    <row r="13" spans="2:10" ht="36.950000000000003" customHeight="1">
      <c r="C13" s="1">
        <v>5</v>
      </c>
      <c r="D13" s="1" t="s">
        <v>111</v>
      </c>
      <c r="E13" s="1" t="s">
        <v>112</v>
      </c>
      <c r="F13" s="1" t="s">
        <v>16</v>
      </c>
      <c r="G13" s="4">
        <v>5</v>
      </c>
      <c r="H13" s="1">
        <v>370</v>
      </c>
      <c r="I13" s="1">
        <f t="shared" si="0"/>
        <v>1850</v>
      </c>
      <c r="J13" s="35"/>
    </row>
    <row r="14" spans="2:10" ht="36.950000000000003" customHeight="1">
      <c r="C14" s="1">
        <v>6</v>
      </c>
      <c r="D14" s="1" t="s">
        <v>113</v>
      </c>
      <c r="E14" s="1" t="s">
        <v>104</v>
      </c>
      <c r="F14" s="1" t="s">
        <v>16</v>
      </c>
      <c r="G14" s="4">
        <v>3</v>
      </c>
      <c r="H14" s="1">
        <v>350</v>
      </c>
      <c r="I14" s="1">
        <f t="shared" si="0"/>
        <v>1050</v>
      </c>
      <c r="J14" s="35"/>
    </row>
    <row r="15" spans="2:10" ht="36.950000000000003" customHeight="1">
      <c r="C15" s="1">
        <v>7</v>
      </c>
      <c r="D15" s="1" t="s">
        <v>20</v>
      </c>
      <c r="E15" s="1" t="s">
        <v>19</v>
      </c>
      <c r="F15" s="1" t="s">
        <v>16</v>
      </c>
      <c r="G15" s="4">
        <v>7</v>
      </c>
      <c r="H15" s="1">
        <v>200</v>
      </c>
      <c r="I15" s="1">
        <f t="shared" si="0"/>
        <v>1400</v>
      </c>
      <c r="J15" s="35"/>
    </row>
    <row r="16" spans="2:10" ht="36.950000000000003" customHeight="1">
      <c r="C16" s="1">
        <v>8</v>
      </c>
      <c r="D16" s="1" t="s">
        <v>21</v>
      </c>
      <c r="E16" s="1" t="s">
        <v>22</v>
      </c>
      <c r="F16" s="1" t="s">
        <v>23</v>
      </c>
      <c r="G16" s="4">
        <v>7</v>
      </c>
      <c r="H16" s="1">
        <v>200</v>
      </c>
      <c r="I16" s="1">
        <f t="shared" si="0"/>
        <v>1400</v>
      </c>
      <c r="J16" s="35"/>
    </row>
    <row r="17" spans="3:10" ht="36.950000000000003" customHeight="1">
      <c r="C17" s="1">
        <v>9</v>
      </c>
      <c r="D17" s="1" t="s">
        <v>18</v>
      </c>
      <c r="E17" s="1" t="s">
        <v>17</v>
      </c>
      <c r="F17" s="1" t="s">
        <v>16</v>
      </c>
      <c r="G17" s="4">
        <v>3</v>
      </c>
      <c r="H17" s="1">
        <v>450</v>
      </c>
      <c r="I17" s="1">
        <f t="shared" si="0"/>
        <v>1350</v>
      </c>
      <c r="J17" s="35"/>
    </row>
    <row r="18" spans="3:10" ht="36.950000000000003" customHeight="1">
      <c r="C18" s="1">
        <v>10</v>
      </c>
      <c r="D18" s="1" t="s">
        <v>114</v>
      </c>
      <c r="E18" s="1" t="s">
        <v>25</v>
      </c>
      <c r="F18" s="1" t="s">
        <v>23</v>
      </c>
      <c r="G18" s="4">
        <v>9</v>
      </c>
      <c r="H18" s="1">
        <v>160</v>
      </c>
      <c r="I18" s="1">
        <f t="shared" si="0"/>
        <v>1440</v>
      </c>
      <c r="J18" s="35"/>
    </row>
    <row r="19" spans="3:10" ht="36.950000000000003" customHeight="1">
      <c r="C19" s="1"/>
      <c r="D19" s="69" t="s">
        <v>10</v>
      </c>
      <c r="E19" s="69"/>
      <c r="F19" s="6"/>
      <c r="G19" s="6"/>
      <c r="H19" s="6"/>
      <c r="I19" s="18">
        <f>SUM(I9:I18)</f>
        <v>16240</v>
      </c>
      <c r="J19" s="35"/>
    </row>
    <row r="20" spans="3:10" ht="36.950000000000003" customHeight="1">
      <c r="C20" s="63" t="s">
        <v>28</v>
      </c>
      <c r="D20" s="64"/>
      <c r="E20" s="64"/>
      <c r="F20" s="64"/>
      <c r="G20" s="64"/>
      <c r="H20" s="64"/>
      <c r="I20" s="64"/>
      <c r="J20" s="65"/>
    </row>
    <row r="21" spans="3:10" ht="36.950000000000003" customHeight="1">
      <c r="C21" s="15">
        <v>11</v>
      </c>
      <c r="D21" s="4" t="s">
        <v>115</v>
      </c>
      <c r="E21" s="4" t="s">
        <v>30</v>
      </c>
      <c r="F21" s="4" t="s">
        <v>31</v>
      </c>
      <c r="G21" s="4">
        <v>4</v>
      </c>
      <c r="H21" s="4">
        <v>200</v>
      </c>
      <c r="I21" s="4">
        <f>G21*H21</f>
        <v>800</v>
      </c>
      <c r="J21" s="36"/>
    </row>
    <row r="22" spans="3:10" ht="36.950000000000003" customHeight="1">
      <c r="C22" s="1">
        <v>12</v>
      </c>
      <c r="D22" s="42" t="s">
        <v>116</v>
      </c>
      <c r="E22" s="1" t="s">
        <v>120</v>
      </c>
      <c r="F22" s="70" t="s">
        <v>40</v>
      </c>
      <c r="G22" s="4">
        <v>1.5</v>
      </c>
      <c r="H22" s="1">
        <v>12500</v>
      </c>
      <c r="I22" s="1">
        <f>G22*H22</f>
        <v>18750</v>
      </c>
      <c r="J22" s="35"/>
    </row>
    <row r="23" spans="3:10" ht="36.950000000000003" customHeight="1">
      <c r="C23" s="1">
        <v>13</v>
      </c>
      <c r="D23" s="42" t="s">
        <v>117</v>
      </c>
      <c r="E23" s="1" t="s">
        <v>121</v>
      </c>
      <c r="F23" s="71"/>
      <c r="G23" s="4">
        <v>1.5</v>
      </c>
      <c r="H23" s="1">
        <v>12500</v>
      </c>
      <c r="I23" s="1">
        <f t="shared" ref="I23:I25" si="1">G23*H23</f>
        <v>18750</v>
      </c>
      <c r="J23" s="35"/>
    </row>
    <row r="24" spans="3:10" ht="36.950000000000003" customHeight="1">
      <c r="C24" s="1">
        <v>14</v>
      </c>
      <c r="D24" s="41" t="s">
        <v>118</v>
      </c>
      <c r="E24" s="1" t="s">
        <v>122</v>
      </c>
      <c r="F24" s="72"/>
      <c r="G24" s="43">
        <v>3</v>
      </c>
      <c r="H24" s="7">
        <v>12500</v>
      </c>
      <c r="I24" s="1">
        <f>G24*H24</f>
        <v>37500</v>
      </c>
      <c r="J24" s="35"/>
    </row>
    <row r="25" spans="3:10" ht="36.950000000000003" customHeight="1">
      <c r="C25" s="1">
        <v>15</v>
      </c>
      <c r="D25" s="42" t="s">
        <v>119</v>
      </c>
      <c r="E25" s="1" t="s">
        <v>123</v>
      </c>
      <c r="F25" s="1" t="s">
        <v>124</v>
      </c>
      <c r="G25" s="43">
        <v>1</v>
      </c>
      <c r="H25" s="43">
        <v>12000</v>
      </c>
      <c r="I25" s="4">
        <f t="shared" si="1"/>
        <v>12000</v>
      </c>
      <c r="J25" s="35"/>
    </row>
    <row r="26" spans="3:10" ht="36.950000000000003" customHeight="1">
      <c r="C26" s="1"/>
      <c r="D26" s="14" t="s">
        <v>10</v>
      </c>
      <c r="E26" s="1"/>
      <c r="F26" s="1"/>
      <c r="G26" s="43"/>
      <c r="H26" s="7"/>
      <c r="I26" s="17">
        <f>SUM(I21:I25)</f>
        <v>87800</v>
      </c>
      <c r="J26" s="35"/>
    </row>
    <row r="27" spans="3:10" ht="36.950000000000003" customHeight="1">
      <c r="C27" s="63" t="s">
        <v>39</v>
      </c>
      <c r="D27" s="73"/>
      <c r="E27" s="73"/>
      <c r="F27" s="73"/>
      <c r="G27" s="73"/>
      <c r="H27" s="73"/>
      <c r="I27" s="73"/>
      <c r="J27" s="74"/>
    </row>
    <row r="28" spans="3:10" ht="36.950000000000003" customHeight="1">
      <c r="C28" s="1"/>
      <c r="D28" s="42" t="s">
        <v>32</v>
      </c>
      <c r="E28" s="1" t="s">
        <v>33</v>
      </c>
      <c r="F28" s="1" t="s">
        <v>23</v>
      </c>
      <c r="G28" s="43">
        <v>9</v>
      </c>
      <c r="H28" s="7">
        <v>150</v>
      </c>
      <c r="I28" s="7">
        <f>G28*H28</f>
        <v>1350</v>
      </c>
      <c r="J28" s="35"/>
    </row>
    <row r="29" spans="3:10" ht="36.950000000000003" customHeight="1">
      <c r="C29" s="1"/>
      <c r="D29" s="42" t="s">
        <v>34</v>
      </c>
      <c r="E29" s="1" t="s">
        <v>35</v>
      </c>
      <c r="F29" s="1" t="s">
        <v>23</v>
      </c>
      <c r="G29" s="43">
        <v>5</v>
      </c>
      <c r="H29" s="7">
        <v>190</v>
      </c>
      <c r="I29" s="7">
        <f t="shared" ref="I29:I32" si="2">G29*H29</f>
        <v>950</v>
      </c>
      <c r="J29" s="35"/>
    </row>
    <row r="30" spans="3:10" ht="36.950000000000003" customHeight="1">
      <c r="C30" s="1"/>
      <c r="D30" s="42" t="s">
        <v>113</v>
      </c>
      <c r="E30" s="1" t="s">
        <v>125</v>
      </c>
      <c r="F30" s="1" t="s">
        <v>16</v>
      </c>
      <c r="G30" s="4">
        <v>9</v>
      </c>
      <c r="H30" s="1">
        <v>350</v>
      </c>
      <c r="I30" s="7">
        <f t="shared" si="2"/>
        <v>3150</v>
      </c>
      <c r="J30" s="35"/>
    </row>
    <row r="31" spans="3:10" ht="36.950000000000003" customHeight="1">
      <c r="C31" s="1"/>
      <c r="D31" s="42" t="s">
        <v>36</v>
      </c>
      <c r="E31" s="1" t="s">
        <v>37</v>
      </c>
      <c r="F31" s="1" t="s">
        <v>23</v>
      </c>
      <c r="G31" s="4">
        <v>11</v>
      </c>
      <c r="H31" s="1">
        <v>220</v>
      </c>
      <c r="I31" s="7">
        <f t="shared" si="2"/>
        <v>2420</v>
      </c>
      <c r="J31" s="35"/>
    </row>
    <row r="32" spans="3:10" ht="36.950000000000003" customHeight="1">
      <c r="C32" s="1"/>
      <c r="D32" s="42" t="s">
        <v>126</v>
      </c>
      <c r="E32" s="1" t="s">
        <v>127</v>
      </c>
      <c r="F32" s="1" t="s">
        <v>16</v>
      </c>
      <c r="G32" s="4">
        <v>9</v>
      </c>
      <c r="H32" s="1">
        <v>350</v>
      </c>
      <c r="I32" s="7">
        <f t="shared" si="2"/>
        <v>3150</v>
      </c>
      <c r="J32" s="35"/>
    </row>
    <row r="33" spans="3:10" ht="36.950000000000003" customHeight="1">
      <c r="C33" s="1"/>
      <c r="D33" s="14" t="s">
        <v>10</v>
      </c>
      <c r="E33" s="14"/>
      <c r="F33" s="14"/>
      <c r="G33" s="19"/>
      <c r="H33" s="14"/>
      <c r="I33" s="18">
        <f>SUM(I28:I32)</f>
        <v>11020</v>
      </c>
      <c r="J33" s="35"/>
    </row>
    <row r="34" spans="3:10" ht="36.950000000000003" customHeight="1">
      <c r="C34" s="63" t="s">
        <v>38</v>
      </c>
      <c r="D34" s="64"/>
      <c r="E34" s="64"/>
      <c r="F34" s="64"/>
      <c r="G34" s="64"/>
      <c r="H34" s="64"/>
      <c r="I34" s="64"/>
      <c r="J34" s="65"/>
    </row>
    <row r="35" spans="3:10" ht="36.950000000000003" customHeight="1">
      <c r="C35" s="1"/>
      <c r="D35" s="1" t="s">
        <v>34</v>
      </c>
      <c r="E35" s="1" t="s">
        <v>35</v>
      </c>
      <c r="F35" s="1" t="s">
        <v>24</v>
      </c>
      <c r="G35" s="43">
        <v>5</v>
      </c>
      <c r="H35" s="7">
        <v>190</v>
      </c>
      <c r="I35" s="7">
        <f>G35*H35</f>
        <v>950</v>
      </c>
      <c r="J35" s="35"/>
    </row>
    <row r="36" spans="3:10" ht="36.950000000000003" customHeight="1">
      <c r="C36" s="1"/>
      <c r="D36" s="1" t="s">
        <v>128</v>
      </c>
      <c r="E36" s="1" t="s">
        <v>129</v>
      </c>
      <c r="F36" s="1" t="s">
        <v>31</v>
      </c>
      <c r="G36" s="4">
        <v>5</v>
      </c>
      <c r="H36" s="1">
        <v>350</v>
      </c>
      <c r="I36" s="7">
        <f t="shared" ref="I36:I38" si="3">G36*H36</f>
        <v>1750</v>
      </c>
      <c r="J36" s="35"/>
    </row>
    <row r="37" spans="3:10" ht="36.950000000000003" customHeight="1">
      <c r="C37" s="1"/>
      <c r="D37" s="1" t="s">
        <v>36</v>
      </c>
      <c r="E37" s="1" t="s">
        <v>37</v>
      </c>
      <c r="F37" s="1" t="s">
        <v>24</v>
      </c>
      <c r="G37" s="4">
        <v>10</v>
      </c>
      <c r="H37" s="1">
        <v>220</v>
      </c>
      <c r="I37" s="7">
        <f t="shared" si="3"/>
        <v>2200</v>
      </c>
      <c r="J37" s="35"/>
    </row>
    <row r="38" spans="3:10" ht="36.950000000000003" customHeight="1">
      <c r="C38" s="1"/>
      <c r="D38" s="1" t="s">
        <v>21</v>
      </c>
      <c r="E38" s="1" t="s">
        <v>22</v>
      </c>
      <c r="F38" s="1" t="s">
        <v>23</v>
      </c>
      <c r="G38" s="4">
        <v>5</v>
      </c>
      <c r="H38" s="1">
        <v>200</v>
      </c>
      <c r="I38" s="7">
        <f t="shared" si="3"/>
        <v>1000</v>
      </c>
      <c r="J38" s="35"/>
    </row>
    <row r="39" spans="3:10" ht="36.950000000000003" customHeight="1">
      <c r="C39" s="1"/>
      <c r="D39" s="14" t="s">
        <v>44</v>
      </c>
      <c r="E39" s="14"/>
      <c r="F39" s="14"/>
      <c r="G39" s="19"/>
      <c r="H39" s="14"/>
      <c r="I39" s="18">
        <f>SUM(I35:I38)</f>
        <v>5900</v>
      </c>
      <c r="J39" s="35"/>
    </row>
    <row r="40" spans="3:10" ht="36.950000000000003" customHeight="1">
      <c r="C40" s="63" t="s">
        <v>41</v>
      </c>
      <c r="D40" s="73"/>
      <c r="E40" s="73"/>
      <c r="F40" s="73"/>
      <c r="G40" s="73"/>
      <c r="H40" s="73"/>
      <c r="I40" s="73"/>
      <c r="J40" s="74"/>
    </row>
    <row r="41" spans="3:10" ht="36.950000000000003" customHeight="1">
      <c r="C41" s="1"/>
      <c r="D41" s="1" t="s">
        <v>107</v>
      </c>
      <c r="E41" s="1" t="s">
        <v>108</v>
      </c>
      <c r="F41" s="1" t="s">
        <v>16</v>
      </c>
      <c r="G41" s="4">
        <v>3</v>
      </c>
      <c r="H41" s="1">
        <v>450</v>
      </c>
      <c r="I41" s="1">
        <f>G41*H41</f>
        <v>1350</v>
      </c>
      <c r="J41" s="35"/>
    </row>
    <row r="42" spans="3:10" ht="36.950000000000003" customHeight="1">
      <c r="C42" s="1"/>
      <c r="D42" s="1" t="s">
        <v>111</v>
      </c>
      <c r="E42" s="1" t="s">
        <v>112</v>
      </c>
      <c r="F42" s="1" t="s">
        <v>16</v>
      </c>
      <c r="G42" s="4">
        <v>5</v>
      </c>
      <c r="H42" s="1">
        <v>370</v>
      </c>
      <c r="I42" s="1">
        <f t="shared" ref="I42:I48" si="4">G42*H42</f>
        <v>1850</v>
      </c>
      <c r="J42" s="35"/>
    </row>
    <row r="43" spans="3:10" ht="36.950000000000003" customHeight="1">
      <c r="C43" s="1"/>
      <c r="D43" s="1" t="s">
        <v>43</v>
      </c>
      <c r="E43" s="1" t="s">
        <v>42</v>
      </c>
      <c r="F43" s="1" t="s">
        <v>16</v>
      </c>
      <c r="G43" s="4">
        <v>3</v>
      </c>
      <c r="H43" s="1">
        <v>250</v>
      </c>
      <c r="I43" s="1">
        <f t="shared" si="4"/>
        <v>750</v>
      </c>
      <c r="J43" s="35"/>
    </row>
    <row r="44" spans="3:10" ht="36.950000000000003" customHeight="1">
      <c r="C44" s="1"/>
      <c r="D44" s="1" t="s">
        <v>116</v>
      </c>
      <c r="E44" s="1" t="s">
        <v>120</v>
      </c>
      <c r="F44" s="70" t="s">
        <v>40</v>
      </c>
      <c r="G44" s="4">
        <v>1.5</v>
      </c>
      <c r="H44" s="1">
        <v>12500</v>
      </c>
      <c r="I44" s="1">
        <f t="shared" si="4"/>
        <v>18750</v>
      </c>
      <c r="J44" s="35"/>
    </row>
    <row r="45" spans="3:10" ht="36.950000000000003" customHeight="1">
      <c r="C45" s="1"/>
      <c r="D45" s="1" t="s">
        <v>130</v>
      </c>
      <c r="E45" s="1" t="s">
        <v>121</v>
      </c>
      <c r="F45" s="72"/>
      <c r="G45" s="4">
        <v>1.5</v>
      </c>
      <c r="H45" s="1">
        <v>12500</v>
      </c>
      <c r="I45" s="1">
        <f t="shared" si="4"/>
        <v>18750</v>
      </c>
      <c r="J45" s="35"/>
    </row>
    <row r="46" spans="3:10" ht="36.950000000000003" customHeight="1">
      <c r="C46" s="1"/>
      <c r="D46" s="1" t="s">
        <v>131</v>
      </c>
      <c r="E46" s="1" t="s">
        <v>132</v>
      </c>
      <c r="F46" s="1" t="s">
        <v>29</v>
      </c>
      <c r="G46" s="4">
        <v>5</v>
      </c>
      <c r="H46" s="1">
        <v>350</v>
      </c>
      <c r="I46" s="1">
        <f t="shared" si="4"/>
        <v>1750</v>
      </c>
      <c r="J46" s="35"/>
    </row>
    <row r="47" spans="3:10" ht="36.950000000000003" customHeight="1">
      <c r="C47" s="1"/>
      <c r="D47" s="1" t="s">
        <v>133</v>
      </c>
      <c r="E47" s="1" t="s">
        <v>134</v>
      </c>
      <c r="F47" s="1" t="s">
        <v>29</v>
      </c>
      <c r="G47" s="4">
        <v>5</v>
      </c>
      <c r="H47" s="1">
        <v>380</v>
      </c>
      <c r="I47" s="1">
        <f t="shared" si="4"/>
        <v>1900</v>
      </c>
      <c r="J47" s="35"/>
    </row>
    <row r="48" spans="3:10" ht="36.950000000000003" customHeight="1">
      <c r="C48" s="1"/>
      <c r="D48" s="1" t="s">
        <v>135</v>
      </c>
      <c r="E48" s="1" t="s">
        <v>136</v>
      </c>
      <c r="F48" s="1" t="s">
        <v>29</v>
      </c>
      <c r="G48" s="4">
        <v>5</v>
      </c>
      <c r="H48" s="1">
        <v>360</v>
      </c>
      <c r="I48" s="1">
        <f t="shared" si="4"/>
        <v>1800</v>
      </c>
      <c r="J48" s="35"/>
    </row>
    <row r="49" spans="3:10" ht="20.100000000000001" customHeight="1">
      <c r="C49" s="1"/>
      <c r="D49" s="14" t="s">
        <v>10</v>
      </c>
      <c r="E49" s="14"/>
      <c r="F49" s="14"/>
      <c r="G49" s="19"/>
      <c r="H49" s="14"/>
      <c r="I49" s="18">
        <f>SUM(I41:I48)</f>
        <v>46900</v>
      </c>
      <c r="J49" s="35"/>
    </row>
    <row r="50" spans="3:10" ht="20.100000000000001" customHeight="1">
      <c r="C50" s="4"/>
      <c r="D50" s="20" t="s">
        <v>6</v>
      </c>
      <c r="E50" s="20"/>
      <c r="F50" s="20"/>
      <c r="G50" s="20"/>
      <c r="H50" s="20"/>
      <c r="I50" s="20">
        <v>205120</v>
      </c>
      <c r="J50" s="36"/>
    </row>
    <row r="51" spans="3:10" ht="36.950000000000003" customHeight="1">
      <c r="C51" s="66" t="s">
        <v>5</v>
      </c>
      <c r="D51" s="67"/>
      <c r="E51" s="67"/>
      <c r="F51" s="67"/>
      <c r="G51" s="67"/>
      <c r="H51" s="67"/>
      <c r="I51" s="67"/>
      <c r="J51" s="68"/>
    </row>
    <row r="52" spans="3:10" ht="36.950000000000003" customHeight="1">
      <c r="C52" s="53" t="s">
        <v>14</v>
      </c>
      <c r="D52" s="54"/>
      <c r="E52" s="54"/>
      <c r="F52" s="54"/>
      <c r="G52" s="54"/>
      <c r="H52" s="54"/>
      <c r="I52" s="54"/>
      <c r="J52" s="55"/>
    </row>
    <row r="53" spans="3:10" ht="36.950000000000003" customHeight="1">
      <c r="C53" s="4"/>
      <c r="D53" s="46" t="s">
        <v>137</v>
      </c>
      <c r="E53" s="47"/>
      <c r="F53" s="4" t="s">
        <v>29</v>
      </c>
      <c r="G53" s="4">
        <v>1</v>
      </c>
      <c r="H53" s="21">
        <v>4295</v>
      </c>
      <c r="I53" s="4">
        <f>G53*H53</f>
        <v>4295</v>
      </c>
      <c r="J53" s="36" t="s">
        <v>56</v>
      </c>
    </row>
    <row r="54" spans="3:10" ht="36.950000000000003" customHeight="1">
      <c r="C54" s="4"/>
      <c r="D54" s="46" t="s">
        <v>138</v>
      </c>
      <c r="E54" s="47"/>
      <c r="F54" s="4" t="s">
        <v>29</v>
      </c>
      <c r="G54" s="5">
        <v>1</v>
      </c>
      <c r="H54" s="21">
        <v>38950</v>
      </c>
      <c r="I54" s="4">
        <f>G54*H54</f>
        <v>38950</v>
      </c>
      <c r="J54" s="36" t="s">
        <v>57</v>
      </c>
    </row>
    <row r="55" spans="3:10" s="33" customFormat="1" ht="36.950000000000003" customHeight="1">
      <c r="C55" s="4"/>
      <c r="D55" s="46" t="s">
        <v>45</v>
      </c>
      <c r="E55" s="47"/>
      <c r="F55" s="7" t="s">
        <v>58</v>
      </c>
      <c r="G55" s="7">
        <v>25.5</v>
      </c>
      <c r="H55" s="7">
        <v>450</v>
      </c>
      <c r="I55" s="4">
        <f>G55*H55</f>
        <v>11475</v>
      </c>
      <c r="J55" s="36" t="s">
        <v>96</v>
      </c>
    </row>
    <row r="56" spans="3:10" ht="36.950000000000003" customHeight="1">
      <c r="C56" s="4"/>
      <c r="D56" s="46" t="s">
        <v>46</v>
      </c>
      <c r="E56" s="47"/>
      <c r="F56" s="21" t="s">
        <v>29</v>
      </c>
      <c r="G56" s="21">
        <v>1</v>
      </c>
      <c r="H56" s="21">
        <v>29400</v>
      </c>
      <c r="I56" s="4">
        <f t="shared" ref="I56:I67" si="5">G56*H56</f>
        <v>29400</v>
      </c>
      <c r="J56" s="36" t="s">
        <v>97</v>
      </c>
    </row>
    <row r="57" spans="3:10" ht="36.950000000000003" customHeight="1">
      <c r="C57" s="4"/>
      <c r="D57" s="46" t="s">
        <v>47</v>
      </c>
      <c r="E57" s="47"/>
      <c r="F57" s="21" t="s">
        <v>29</v>
      </c>
      <c r="G57" s="21">
        <v>1</v>
      </c>
      <c r="H57" s="21">
        <v>5700</v>
      </c>
      <c r="I57" s="4">
        <f t="shared" si="5"/>
        <v>5700</v>
      </c>
      <c r="J57" s="36" t="s">
        <v>59</v>
      </c>
    </row>
    <row r="58" spans="3:10" ht="32.25" customHeight="1">
      <c r="C58" s="4"/>
      <c r="D58" s="46" t="s">
        <v>48</v>
      </c>
      <c r="E58" s="47"/>
      <c r="F58" s="5" t="s">
        <v>60</v>
      </c>
      <c r="G58" s="5">
        <v>12</v>
      </c>
      <c r="H58" s="5">
        <v>550</v>
      </c>
      <c r="I58" s="4">
        <f t="shared" si="5"/>
        <v>6600</v>
      </c>
      <c r="J58" s="36" t="s">
        <v>63</v>
      </c>
    </row>
    <row r="59" spans="3:10" ht="36.950000000000003" customHeight="1">
      <c r="C59" s="4"/>
      <c r="D59" s="46" t="s">
        <v>49</v>
      </c>
      <c r="E59" s="47"/>
      <c r="F59" s="5" t="s">
        <v>29</v>
      </c>
      <c r="G59" s="5">
        <v>1</v>
      </c>
      <c r="H59" s="5">
        <v>500</v>
      </c>
      <c r="I59" s="4">
        <f t="shared" si="5"/>
        <v>500</v>
      </c>
      <c r="J59" s="36"/>
    </row>
    <row r="60" spans="3:10" ht="36.950000000000003" customHeight="1">
      <c r="C60" s="4"/>
      <c r="D60" s="46" t="s">
        <v>50</v>
      </c>
      <c r="E60" s="47"/>
      <c r="F60" s="5" t="s">
        <v>29</v>
      </c>
      <c r="G60" s="5">
        <v>1</v>
      </c>
      <c r="H60" s="5">
        <v>800</v>
      </c>
      <c r="I60" s="4">
        <f t="shared" si="5"/>
        <v>800</v>
      </c>
      <c r="J60" s="36"/>
    </row>
    <row r="61" spans="3:10" ht="36.950000000000003" customHeight="1">
      <c r="C61" s="4"/>
      <c r="D61" s="46" t="s">
        <v>51</v>
      </c>
      <c r="E61" s="47"/>
      <c r="F61" s="5" t="s">
        <v>29</v>
      </c>
      <c r="G61" s="5">
        <v>1</v>
      </c>
      <c r="H61" s="5">
        <v>500</v>
      </c>
      <c r="I61" s="4">
        <f t="shared" si="5"/>
        <v>500</v>
      </c>
      <c r="J61" s="36"/>
    </row>
    <row r="62" spans="3:10" ht="36.950000000000003" customHeight="1">
      <c r="C62" s="4"/>
      <c r="D62" s="46" t="s">
        <v>61</v>
      </c>
      <c r="E62" s="47"/>
      <c r="F62" s="5" t="s">
        <v>29</v>
      </c>
      <c r="G62" s="5">
        <v>3</v>
      </c>
      <c r="H62" s="5">
        <v>800</v>
      </c>
      <c r="I62" s="4">
        <f t="shared" si="5"/>
        <v>2400</v>
      </c>
      <c r="J62" s="36"/>
    </row>
    <row r="63" spans="3:10" ht="36.950000000000003" customHeight="1">
      <c r="C63" s="4"/>
      <c r="D63" s="46" t="s">
        <v>62</v>
      </c>
      <c r="E63" s="47"/>
      <c r="F63" s="21" t="s">
        <v>29</v>
      </c>
      <c r="G63" s="21">
        <v>3</v>
      </c>
      <c r="H63" s="21">
        <v>500</v>
      </c>
      <c r="I63" s="4">
        <f t="shared" si="5"/>
        <v>1500</v>
      </c>
      <c r="J63" s="36"/>
    </row>
    <row r="64" spans="3:10" ht="36.950000000000003" customHeight="1">
      <c r="C64" s="4"/>
      <c r="D64" s="46" t="s">
        <v>52</v>
      </c>
      <c r="E64" s="47"/>
      <c r="F64" s="22" t="s">
        <v>29</v>
      </c>
      <c r="G64" s="22">
        <v>6</v>
      </c>
      <c r="H64" s="22">
        <v>350</v>
      </c>
      <c r="I64" s="4">
        <f t="shared" si="5"/>
        <v>2100</v>
      </c>
      <c r="J64" s="36"/>
    </row>
    <row r="65" spans="3:10" ht="36.950000000000003" customHeight="1">
      <c r="C65" s="4"/>
      <c r="D65" s="46" t="s">
        <v>53</v>
      </c>
      <c r="E65" s="47"/>
      <c r="F65" s="5" t="s">
        <v>29</v>
      </c>
      <c r="G65" s="5">
        <v>2</v>
      </c>
      <c r="H65" s="5">
        <v>200</v>
      </c>
      <c r="I65" s="4">
        <f t="shared" si="5"/>
        <v>400</v>
      </c>
      <c r="J65" s="36"/>
    </row>
    <row r="66" spans="3:10" ht="36.950000000000003" customHeight="1">
      <c r="C66" s="4"/>
      <c r="D66" s="46" t="s">
        <v>54</v>
      </c>
      <c r="E66" s="47"/>
      <c r="F66" s="5" t="s">
        <v>29</v>
      </c>
      <c r="G66" s="5">
        <v>5</v>
      </c>
      <c r="H66" s="5">
        <v>5408</v>
      </c>
      <c r="I66" s="4">
        <f t="shared" si="5"/>
        <v>27040</v>
      </c>
      <c r="J66" s="36"/>
    </row>
    <row r="67" spans="3:10" ht="36.950000000000003" customHeight="1">
      <c r="C67" s="4"/>
      <c r="D67" s="46" t="s">
        <v>55</v>
      </c>
      <c r="E67" s="47"/>
      <c r="F67" s="22" t="s">
        <v>29</v>
      </c>
      <c r="G67" s="21">
        <v>2</v>
      </c>
      <c r="H67" s="23">
        <v>9300</v>
      </c>
      <c r="I67" s="4">
        <f t="shared" si="5"/>
        <v>18600</v>
      </c>
      <c r="J67" s="36"/>
    </row>
    <row r="68" spans="3:10" ht="20.100000000000001" customHeight="1">
      <c r="C68" s="4"/>
      <c r="D68" s="51" t="s">
        <v>10</v>
      </c>
      <c r="E68" s="52"/>
      <c r="F68" s="4"/>
      <c r="G68" s="4"/>
      <c r="H68" s="4"/>
      <c r="I68" s="18">
        <f>SUM(I53:I67)</f>
        <v>150260</v>
      </c>
      <c r="J68" s="36"/>
    </row>
    <row r="69" spans="3:10" ht="20.100000000000001" customHeight="1">
      <c r="C69" s="8"/>
      <c r="D69" s="56" t="s">
        <v>64</v>
      </c>
      <c r="E69" s="57"/>
      <c r="F69" s="8"/>
      <c r="G69" s="8"/>
      <c r="H69" s="8"/>
      <c r="I69" s="9">
        <f>I68</f>
        <v>150260</v>
      </c>
      <c r="J69" s="36"/>
    </row>
    <row r="70" spans="3:10" ht="36.950000000000003" customHeight="1">
      <c r="C70" s="53" t="s">
        <v>7</v>
      </c>
      <c r="D70" s="54"/>
      <c r="E70" s="54"/>
      <c r="F70" s="54"/>
      <c r="G70" s="54"/>
      <c r="H70" s="54"/>
      <c r="I70" s="54"/>
      <c r="J70" s="55"/>
    </row>
    <row r="71" spans="3:10" ht="36.950000000000003" customHeight="1">
      <c r="C71" s="4"/>
      <c r="D71" s="46" t="s">
        <v>65</v>
      </c>
      <c r="E71" s="47"/>
      <c r="F71" s="4" t="s">
        <v>29</v>
      </c>
      <c r="G71" s="4">
        <v>6</v>
      </c>
      <c r="H71" s="4">
        <v>2136</v>
      </c>
      <c r="I71" s="4">
        <f>G71*H71</f>
        <v>12816</v>
      </c>
      <c r="J71" s="36"/>
    </row>
    <row r="72" spans="3:10" ht="36.950000000000003" customHeight="1">
      <c r="C72" s="4"/>
      <c r="D72" s="46" t="s">
        <v>66</v>
      </c>
      <c r="E72" s="47"/>
      <c r="F72" s="4" t="s">
        <v>29</v>
      </c>
      <c r="G72" s="4">
        <v>3</v>
      </c>
      <c r="H72" s="4">
        <v>3706</v>
      </c>
      <c r="I72" s="4">
        <f>G72*H72</f>
        <v>11118</v>
      </c>
      <c r="J72" s="36"/>
    </row>
    <row r="73" spans="3:10" ht="36.950000000000003" customHeight="1">
      <c r="C73" s="4"/>
      <c r="D73" s="46" t="s">
        <v>67</v>
      </c>
      <c r="E73" s="47"/>
      <c r="F73" s="4" t="s">
        <v>29</v>
      </c>
      <c r="G73" s="4">
        <v>2</v>
      </c>
      <c r="H73" s="4">
        <v>2522</v>
      </c>
      <c r="I73" s="4">
        <f t="shared" ref="I73:I78" si="6">G73*H73</f>
        <v>5044</v>
      </c>
      <c r="J73" s="36"/>
    </row>
    <row r="74" spans="3:10" ht="36.950000000000003" customHeight="1">
      <c r="C74" s="4"/>
      <c r="D74" s="46" t="s">
        <v>102</v>
      </c>
      <c r="E74" s="47"/>
      <c r="F74" s="4" t="s">
        <v>29</v>
      </c>
      <c r="G74" s="4">
        <v>7</v>
      </c>
      <c r="H74" s="4">
        <v>400</v>
      </c>
      <c r="I74" s="4">
        <f t="shared" si="6"/>
        <v>2800</v>
      </c>
      <c r="J74" s="36"/>
    </row>
    <row r="75" spans="3:10" ht="36.950000000000003" customHeight="1">
      <c r="C75" s="4"/>
      <c r="D75" s="46" t="s">
        <v>103</v>
      </c>
      <c r="E75" s="47"/>
      <c r="F75" s="4" t="s">
        <v>29</v>
      </c>
      <c r="G75" s="4">
        <v>4.5</v>
      </c>
      <c r="H75" s="4">
        <v>300</v>
      </c>
      <c r="I75" s="4">
        <f t="shared" si="6"/>
        <v>1350</v>
      </c>
      <c r="J75" s="36"/>
    </row>
    <row r="76" spans="3:10" ht="36.950000000000003" customHeight="1">
      <c r="C76" s="4"/>
      <c r="D76" s="46" t="s">
        <v>101</v>
      </c>
      <c r="E76" s="47"/>
      <c r="F76" s="4" t="s">
        <v>29</v>
      </c>
      <c r="G76" s="4">
        <v>1</v>
      </c>
      <c r="H76" s="4">
        <v>1300</v>
      </c>
      <c r="I76" s="4">
        <f t="shared" si="6"/>
        <v>1300</v>
      </c>
      <c r="J76" s="36"/>
    </row>
    <row r="77" spans="3:10" ht="36.950000000000003" customHeight="1">
      <c r="C77" s="4"/>
      <c r="D77" s="46" t="s">
        <v>85</v>
      </c>
      <c r="E77" s="47"/>
      <c r="F77" s="4" t="s">
        <v>29</v>
      </c>
      <c r="G77" s="4">
        <v>2</v>
      </c>
      <c r="H77" s="4">
        <v>13728</v>
      </c>
      <c r="I77" s="4">
        <f t="shared" si="6"/>
        <v>27456</v>
      </c>
      <c r="J77" s="36"/>
    </row>
    <row r="78" spans="3:10" ht="36.950000000000003" customHeight="1">
      <c r="C78" s="4"/>
      <c r="D78" s="46" t="s">
        <v>68</v>
      </c>
      <c r="E78" s="47"/>
      <c r="F78" s="4" t="s">
        <v>100</v>
      </c>
      <c r="G78" s="4">
        <v>2.5</v>
      </c>
      <c r="H78" s="4">
        <v>1000</v>
      </c>
      <c r="I78" s="4">
        <f t="shared" si="6"/>
        <v>2500</v>
      </c>
      <c r="J78" s="36"/>
    </row>
    <row r="79" spans="3:10" ht="20.100000000000001" customHeight="1">
      <c r="C79" s="4"/>
      <c r="D79" s="51" t="s">
        <v>10</v>
      </c>
      <c r="E79" s="52"/>
      <c r="F79" s="4"/>
      <c r="G79" s="4"/>
      <c r="H79" s="4"/>
      <c r="I79" s="18">
        <f>SUM(I71:I78)</f>
        <v>64384</v>
      </c>
      <c r="J79" s="36"/>
    </row>
    <row r="80" spans="3:10" ht="20.100000000000001" customHeight="1">
      <c r="C80" s="10"/>
      <c r="D80" s="56" t="s">
        <v>69</v>
      </c>
      <c r="E80" s="57"/>
      <c r="F80" s="10"/>
      <c r="G80" s="10"/>
      <c r="H80" s="10"/>
      <c r="I80" s="24">
        <f>I79</f>
        <v>64384</v>
      </c>
      <c r="J80" s="37"/>
    </row>
    <row r="81" spans="3:10" ht="36.950000000000003" customHeight="1">
      <c r="C81" s="53" t="s">
        <v>98</v>
      </c>
      <c r="D81" s="54"/>
      <c r="E81" s="54"/>
      <c r="F81" s="54"/>
      <c r="G81" s="54"/>
      <c r="H81" s="54"/>
      <c r="I81" s="54"/>
      <c r="J81" s="55"/>
    </row>
    <row r="82" spans="3:10" s="33" customFormat="1" ht="34.5" customHeight="1">
      <c r="C82" s="4"/>
      <c r="D82" s="46" t="s">
        <v>140</v>
      </c>
      <c r="E82" s="47"/>
      <c r="F82" s="4" t="s">
        <v>29</v>
      </c>
      <c r="G82" s="32">
        <v>1</v>
      </c>
      <c r="H82" s="4">
        <v>50300</v>
      </c>
      <c r="I82" s="4">
        <f>G82*H82</f>
        <v>50300</v>
      </c>
      <c r="J82" s="36" t="s">
        <v>141</v>
      </c>
    </row>
    <row r="83" spans="3:10" s="33" customFormat="1" ht="36.950000000000003" customHeight="1">
      <c r="C83" s="4"/>
      <c r="D83" s="46" t="s">
        <v>142</v>
      </c>
      <c r="E83" s="47"/>
      <c r="F83" s="4" t="s">
        <v>29</v>
      </c>
      <c r="G83" s="32">
        <v>1</v>
      </c>
      <c r="H83" s="4">
        <v>19000</v>
      </c>
      <c r="I83" s="4">
        <f>G83*H83</f>
        <v>19000</v>
      </c>
      <c r="J83" s="36"/>
    </row>
    <row r="84" spans="3:10" ht="20.100000000000001" customHeight="1">
      <c r="C84" s="4"/>
      <c r="D84" s="51" t="s">
        <v>10</v>
      </c>
      <c r="E84" s="52"/>
      <c r="F84" s="4"/>
      <c r="G84" s="4"/>
      <c r="H84" s="4"/>
      <c r="I84" s="18">
        <f>SUM(I82:I83)</f>
        <v>69300</v>
      </c>
      <c r="J84" s="36"/>
    </row>
    <row r="85" spans="3:10" ht="20.100000000000001" customHeight="1">
      <c r="C85" s="10"/>
      <c r="D85" s="56" t="s">
        <v>69</v>
      </c>
      <c r="E85" s="57"/>
      <c r="F85" s="10"/>
      <c r="G85" s="10"/>
      <c r="H85" s="10"/>
      <c r="I85" s="24">
        <f>I84</f>
        <v>69300</v>
      </c>
      <c r="J85" s="37"/>
    </row>
    <row r="86" spans="3:10" ht="36.950000000000003" customHeight="1">
      <c r="C86" s="53" t="s">
        <v>99</v>
      </c>
      <c r="D86" s="54"/>
      <c r="E86" s="54"/>
      <c r="F86" s="54"/>
      <c r="G86" s="54"/>
      <c r="H86" s="54"/>
      <c r="I86" s="54"/>
      <c r="J86" s="55"/>
    </row>
    <row r="87" spans="3:10" ht="36.950000000000003" customHeight="1">
      <c r="C87" s="3"/>
      <c r="D87" s="58" t="s">
        <v>70</v>
      </c>
      <c r="E87" s="59"/>
      <c r="F87" s="1" t="s">
        <v>71</v>
      </c>
      <c r="G87" s="1">
        <v>1</v>
      </c>
      <c r="H87" s="1">
        <v>100</v>
      </c>
      <c r="I87" s="1">
        <f>G87*H87</f>
        <v>100</v>
      </c>
      <c r="J87" s="38"/>
    </row>
    <row r="88" spans="3:10" ht="36.950000000000003" customHeight="1">
      <c r="C88" s="3"/>
      <c r="D88" s="58" t="s">
        <v>94</v>
      </c>
      <c r="E88" s="59"/>
      <c r="F88" s="21" t="s">
        <v>72</v>
      </c>
      <c r="G88" s="21">
        <v>3</v>
      </c>
      <c r="H88" s="21">
        <v>2200</v>
      </c>
      <c r="I88" s="32">
        <f t="shared" ref="I88:I105" si="7">G88*H88</f>
        <v>6600</v>
      </c>
      <c r="J88" s="38"/>
    </row>
    <row r="89" spans="3:10" ht="36.950000000000003" customHeight="1">
      <c r="C89" s="3"/>
      <c r="D89" s="58" t="s">
        <v>95</v>
      </c>
      <c r="E89" s="59"/>
      <c r="F89" s="21" t="s">
        <v>72</v>
      </c>
      <c r="G89" s="21">
        <v>3</v>
      </c>
      <c r="H89" s="21">
        <v>2050</v>
      </c>
      <c r="I89" s="1">
        <f>G89*H89</f>
        <v>6150</v>
      </c>
      <c r="J89" s="38"/>
    </row>
    <row r="90" spans="3:10" ht="36.950000000000003" customHeight="1">
      <c r="C90" s="3"/>
      <c r="D90" s="58" t="s">
        <v>93</v>
      </c>
      <c r="E90" s="59"/>
      <c r="F90" s="21" t="s">
        <v>72</v>
      </c>
      <c r="G90" s="21">
        <v>10</v>
      </c>
      <c r="H90" s="21">
        <v>140</v>
      </c>
      <c r="I90" s="1">
        <f>G90*H90</f>
        <v>1400</v>
      </c>
      <c r="J90" s="38"/>
    </row>
    <row r="91" spans="3:10" ht="36.950000000000003" customHeight="1">
      <c r="C91" s="3"/>
      <c r="D91" s="58" t="s">
        <v>91</v>
      </c>
      <c r="E91" s="59"/>
      <c r="F91" s="1" t="s">
        <v>88</v>
      </c>
      <c r="G91" s="32">
        <v>1</v>
      </c>
      <c r="H91" s="32">
        <v>1380</v>
      </c>
      <c r="I91" s="1">
        <f t="shared" si="7"/>
        <v>1380</v>
      </c>
      <c r="J91" s="38"/>
    </row>
    <row r="92" spans="3:10" ht="36.950000000000003" customHeight="1">
      <c r="C92" s="3"/>
      <c r="D92" s="58" t="s">
        <v>89</v>
      </c>
      <c r="E92" s="59"/>
      <c r="F92" s="31" t="s">
        <v>72</v>
      </c>
      <c r="G92" s="31">
        <v>2</v>
      </c>
      <c r="H92" s="31">
        <v>350</v>
      </c>
      <c r="I92" s="1">
        <f t="shared" si="7"/>
        <v>700</v>
      </c>
      <c r="J92" s="38"/>
    </row>
    <row r="93" spans="3:10" ht="36.950000000000003" customHeight="1">
      <c r="C93" s="3"/>
      <c r="D93" s="58" t="s">
        <v>92</v>
      </c>
      <c r="E93" s="59"/>
      <c r="F93" s="21" t="s">
        <v>90</v>
      </c>
      <c r="G93" s="21">
        <v>18</v>
      </c>
      <c r="H93" s="21">
        <v>1053</v>
      </c>
      <c r="I93" s="1">
        <f t="shared" si="7"/>
        <v>18954</v>
      </c>
      <c r="J93" s="38"/>
    </row>
    <row r="94" spans="3:10" ht="36.950000000000003" customHeight="1">
      <c r="C94" s="3"/>
      <c r="D94" s="58" t="s">
        <v>139</v>
      </c>
      <c r="E94" s="59"/>
      <c r="F94" s="21" t="s">
        <v>90</v>
      </c>
      <c r="G94" s="28">
        <v>23.5</v>
      </c>
      <c r="H94" s="28">
        <v>600</v>
      </c>
      <c r="I94" s="4">
        <f t="shared" si="7"/>
        <v>14100</v>
      </c>
      <c r="J94" s="38"/>
    </row>
    <row r="95" spans="3:10" s="30" customFormat="1" ht="36.950000000000003" customHeight="1">
      <c r="C95" s="29"/>
      <c r="D95" s="75" t="s">
        <v>87</v>
      </c>
      <c r="E95" s="76"/>
      <c r="F95" s="31" t="s">
        <v>29</v>
      </c>
      <c r="G95" s="31">
        <v>11</v>
      </c>
      <c r="H95" s="31">
        <v>750</v>
      </c>
      <c r="I95" s="32">
        <f t="shared" si="7"/>
        <v>8250</v>
      </c>
      <c r="J95" s="38"/>
    </row>
    <row r="96" spans="3:10" ht="36.950000000000003" customHeight="1">
      <c r="C96" s="3"/>
      <c r="D96" s="58" t="s">
        <v>73</v>
      </c>
      <c r="E96" s="59"/>
      <c r="F96" s="5" t="s">
        <v>29</v>
      </c>
      <c r="G96" s="5">
        <v>3</v>
      </c>
      <c r="H96" s="5">
        <v>1000</v>
      </c>
      <c r="I96" s="1">
        <f t="shared" si="7"/>
        <v>3000</v>
      </c>
      <c r="J96" s="38"/>
    </row>
    <row r="97" spans="3:10" ht="36.950000000000003" customHeight="1">
      <c r="C97" s="3"/>
      <c r="D97" s="58" t="s">
        <v>74</v>
      </c>
      <c r="E97" s="59"/>
      <c r="F97" s="5" t="s">
        <v>29</v>
      </c>
      <c r="G97" s="5">
        <v>3</v>
      </c>
      <c r="H97" s="5">
        <v>1000</v>
      </c>
      <c r="I97" s="1">
        <f t="shared" si="7"/>
        <v>3000</v>
      </c>
      <c r="J97" s="38"/>
    </row>
    <row r="98" spans="3:10" ht="36.950000000000003" customHeight="1">
      <c r="C98" s="3"/>
      <c r="D98" s="58" t="s">
        <v>75</v>
      </c>
      <c r="E98" s="59"/>
      <c r="F98" s="5" t="s">
        <v>29</v>
      </c>
      <c r="G98" s="5">
        <v>2</v>
      </c>
      <c r="H98" s="5">
        <v>1300</v>
      </c>
      <c r="I98" s="1">
        <f t="shared" si="7"/>
        <v>2600</v>
      </c>
      <c r="J98" s="38"/>
    </row>
    <row r="99" spans="3:10" ht="36.950000000000003" customHeight="1">
      <c r="C99" s="3"/>
      <c r="D99" s="58" t="s">
        <v>76</v>
      </c>
      <c r="E99" s="59"/>
      <c r="F99" s="5" t="s">
        <v>29</v>
      </c>
      <c r="G99" s="5">
        <v>2</v>
      </c>
      <c r="H99" s="5">
        <v>700</v>
      </c>
      <c r="I99" s="1">
        <f t="shared" si="7"/>
        <v>1400</v>
      </c>
      <c r="J99" s="38"/>
    </row>
    <row r="100" spans="3:10" ht="36.950000000000003" customHeight="1">
      <c r="C100" s="3"/>
      <c r="D100" s="58" t="s">
        <v>77</v>
      </c>
      <c r="E100" s="59"/>
      <c r="F100" s="5" t="s">
        <v>29</v>
      </c>
      <c r="G100" s="5">
        <v>2</v>
      </c>
      <c r="H100" s="5">
        <v>400</v>
      </c>
      <c r="I100" s="1">
        <f t="shared" si="7"/>
        <v>800</v>
      </c>
      <c r="J100" s="38"/>
    </row>
    <row r="101" spans="3:10" ht="36.950000000000003" customHeight="1">
      <c r="C101" s="3"/>
      <c r="D101" s="58" t="s">
        <v>78</v>
      </c>
      <c r="E101" s="59"/>
      <c r="F101" s="5" t="s">
        <v>29</v>
      </c>
      <c r="G101" s="5">
        <v>1</v>
      </c>
      <c r="H101" s="5">
        <v>4000</v>
      </c>
      <c r="I101" s="1">
        <f t="shared" si="7"/>
        <v>4000</v>
      </c>
      <c r="J101" s="38"/>
    </row>
    <row r="102" spans="3:10" ht="36.950000000000003" customHeight="1">
      <c r="C102" s="3"/>
      <c r="D102" s="58" t="s">
        <v>79</v>
      </c>
      <c r="E102" s="59"/>
      <c r="F102" s="5" t="s">
        <v>29</v>
      </c>
      <c r="G102" s="5">
        <v>2</v>
      </c>
      <c r="H102" s="5">
        <v>2500</v>
      </c>
      <c r="I102" s="1">
        <f t="shared" si="7"/>
        <v>5000</v>
      </c>
      <c r="J102" s="38"/>
    </row>
    <row r="103" spans="3:10" ht="36.950000000000003" customHeight="1">
      <c r="C103" s="3"/>
      <c r="D103" s="58" t="s">
        <v>80</v>
      </c>
      <c r="E103" s="59"/>
      <c r="F103" s="5" t="s">
        <v>29</v>
      </c>
      <c r="G103" s="5">
        <v>1</v>
      </c>
      <c r="H103" s="5">
        <v>500</v>
      </c>
      <c r="I103" s="1">
        <f t="shared" si="7"/>
        <v>500</v>
      </c>
      <c r="J103" s="38"/>
    </row>
    <row r="104" spans="3:10" ht="36.950000000000003" customHeight="1">
      <c r="C104" s="3"/>
      <c r="D104" s="58" t="s">
        <v>81</v>
      </c>
      <c r="E104" s="59"/>
      <c r="F104" s="5" t="s">
        <v>29</v>
      </c>
      <c r="G104" s="5">
        <v>1</v>
      </c>
      <c r="H104" s="5">
        <v>500</v>
      </c>
      <c r="I104" s="1">
        <f t="shared" si="7"/>
        <v>500</v>
      </c>
      <c r="J104" s="38"/>
    </row>
    <row r="105" spans="3:10" ht="36.950000000000003" customHeight="1">
      <c r="C105" s="3"/>
      <c r="D105" s="58" t="s">
        <v>82</v>
      </c>
      <c r="E105" s="59"/>
      <c r="F105" s="5" t="s">
        <v>29</v>
      </c>
      <c r="G105" s="5">
        <v>1</v>
      </c>
      <c r="H105" s="5">
        <v>1300</v>
      </c>
      <c r="I105" s="1">
        <f t="shared" si="7"/>
        <v>1300</v>
      </c>
      <c r="J105" s="38"/>
    </row>
    <row r="106" spans="3:10" ht="20.100000000000001" customHeight="1">
      <c r="C106" s="3"/>
      <c r="D106" s="51" t="s">
        <v>10</v>
      </c>
      <c r="E106" s="52"/>
      <c r="F106" s="1"/>
      <c r="G106" s="1"/>
      <c r="H106" s="1"/>
      <c r="I106" s="1">
        <f>SUM(I87:I105)</f>
        <v>79734</v>
      </c>
      <c r="J106" s="38"/>
    </row>
    <row r="107" spans="3:10" ht="20.100000000000001" customHeight="1">
      <c r="C107" s="10"/>
      <c r="D107" s="56" t="s">
        <v>83</v>
      </c>
      <c r="E107" s="57"/>
      <c r="F107" s="10"/>
      <c r="G107" s="10"/>
      <c r="H107" s="10"/>
      <c r="I107" s="24">
        <f>I106</f>
        <v>79734</v>
      </c>
      <c r="J107" s="37"/>
    </row>
    <row r="108" spans="3:10" ht="20.100000000000001" customHeight="1">
      <c r="C108" s="1"/>
      <c r="D108" s="77" t="s">
        <v>8</v>
      </c>
      <c r="E108" s="78"/>
      <c r="F108" s="78"/>
      <c r="G108" s="78"/>
      <c r="H108" s="79"/>
      <c r="I108" s="26">
        <f>I50*20%</f>
        <v>41024</v>
      </c>
      <c r="J108" s="35"/>
    </row>
    <row r="109" spans="3:10" ht="20.100000000000001" customHeight="1">
      <c r="C109" s="1"/>
      <c r="D109" s="77" t="s">
        <v>143</v>
      </c>
      <c r="E109" s="78"/>
      <c r="F109" s="78"/>
      <c r="G109" s="78"/>
      <c r="H109" s="79"/>
      <c r="I109" s="25">
        <f>2*(I69+I80+I85+I107)*20%</f>
        <v>145471.20000000001</v>
      </c>
      <c r="J109" s="35"/>
    </row>
    <row r="110" spans="3:10" ht="20.100000000000001" customHeight="1">
      <c r="C110" s="11"/>
      <c r="D110" s="48" t="s">
        <v>9</v>
      </c>
      <c r="E110" s="49"/>
      <c r="F110" s="50"/>
      <c r="G110" s="12"/>
      <c r="H110" s="12"/>
      <c r="I110" s="13">
        <f>I50+I69+I80+I85+I107+I108+I109</f>
        <v>755293.2</v>
      </c>
      <c r="J110" s="37"/>
    </row>
    <row r="111" spans="3:10" ht="36.950000000000003" customHeight="1"/>
    <row r="112" spans="3:10" ht="36.950000000000003" customHeight="1"/>
    <row r="113" ht="36.950000000000003" customHeight="1"/>
    <row r="114" ht="36.950000000000003" customHeight="1"/>
    <row r="115" ht="36.950000000000003" customHeight="1"/>
    <row r="116" ht="36.950000000000003" customHeight="1"/>
    <row r="117" ht="36.950000000000003" customHeight="1"/>
    <row r="118" ht="36.950000000000003" customHeight="1"/>
    <row r="119" ht="36.950000000000003" customHeight="1"/>
    <row r="120" ht="36.950000000000003" customHeight="1"/>
    <row r="121" ht="36.950000000000003" customHeight="1"/>
    <row r="122" ht="36.950000000000003" customHeight="1"/>
    <row r="123" ht="36.950000000000003" customHeight="1"/>
    <row r="124" ht="36.950000000000003" customHeight="1"/>
    <row r="125" ht="36.950000000000003" customHeight="1"/>
    <row r="126" ht="36.950000000000003" customHeight="1"/>
    <row r="127" ht="36.950000000000003" customHeight="1"/>
    <row r="128" ht="36.950000000000003" customHeight="1"/>
  </sheetData>
  <mergeCells count="69">
    <mergeCell ref="D82:E82"/>
    <mergeCell ref="D108:H108"/>
    <mergeCell ref="D109:H109"/>
    <mergeCell ref="D76:E76"/>
    <mergeCell ref="D77:E77"/>
    <mergeCell ref="D78:E78"/>
    <mergeCell ref="D79:E79"/>
    <mergeCell ref="D80:E80"/>
    <mergeCell ref="D106:E106"/>
    <mergeCell ref="D107:E10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95:E95"/>
    <mergeCell ref="D89:E89"/>
    <mergeCell ref="D90:E90"/>
    <mergeCell ref="D96:E96"/>
    <mergeCell ref="D97:E97"/>
    <mergeCell ref="C7:J7"/>
    <mergeCell ref="C81:J81"/>
    <mergeCell ref="C8:J8"/>
    <mergeCell ref="C20:J20"/>
    <mergeCell ref="C51:J51"/>
    <mergeCell ref="D19:E19"/>
    <mergeCell ref="D56:E56"/>
    <mergeCell ref="F22:F24"/>
    <mergeCell ref="C27:J27"/>
    <mergeCell ref="C34:J34"/>
    <mergeCell ref="C40:J40"/>
    <mergeCell ref="F44:F45"/>
    <mergeCell ref="D57:E57"/>
    <mergeCell ref="D63:E63"/>
    <mergeCell ref="D64:E64"/>
    <mergeCell ref="D65:E65"/>
    <mergeCell ref="D61:E61"/>
    <mergeCell ref="C86:J86"/>
    <mergeCell ref="D94:E94"/>
    <mergeCell ref="D68:E68"/>
    <mergeCell ref="D66:E66"/>
    <mergeCell ref="D67:E67"/>
    <mergeCell ref="D85:E85"/>
    <mergeCell ref="D93:E93"/>
    <mergeCell ref="D83:E83"/>
    <mergeCell ref="C70:J70"/>
    <mergeCell ref="D71:E71"/>
    <mergeCell ref="D72:E72"/>
    <mergeCell ref="D73:E73"/>
    <mergeCell ref="D74:E74"/>
    <mergeCell ref="D75:E75"/>
    <mergeCell ref="D62:E62"/>
    <mergeCell ref="D110:F110"/>
    <mergeCell ref="D84:E84"/>
    <mergeCell ref="C52:J52"/>
    <mergeCell ref="D53:E53"/>
    <mergeCell ref="D55:E55"/>
    <mergeCell ref="D69:E69"/>
    <mergeCell ref="D54:E54"/>
    <mergeCell ref="D91:E91"/>
    <mergeCell ref="D92:E92"/>
    <mergeCell ref="D87:E87"/>
    <mergeCell ref="D88:E88"/>
    <mergeCell ref="D58:E58"/>
    <mergeCell ref="D59:E59"/>
    <mergeCell ref="D60:E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2021-02-15T11:08:16Z</dcterms:modified>
</cp:coreProperties>
</file>