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40" windowHeight="11760"/>
  </bookViews>
  <sheets>
    <sheet name="Арифметика сада без ручья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/>
  <c r="D20"/>
  <c r="D15" l="1"/>
  <c r="D8"/>
  <c r="D16"/>
  <c r="D7"/>
  <c r="D5"/>
  <c r="D4"/>
  <c r="D17"/>
  <c r="D14"/>
  <c r="D13"/>
  <c r="D12"/>
  <c r="D11"/>
  <c r="D10"/>
  <c r="D9"/>
  <c r="D53"/>
  <c r="D45"/>
  <c r="D44"/>
  <c r="D43"/>
  <c r="D42"/>
  <c r="D41"/>
  <c r="D40"/>
  <c r="D39"/>
  <c r="D38"/>
  <c r="D37"/>
  <c r="D36"/>
  <c r="D35"/>
  <c r="D34"/>
  <c r="D33"/>
  <c r="D32"/>
  <c r="D31"/>
  <c r="D28"/>
  <c r="D27"/>
  <c r="D6"/>
  <c r="D3"/>
  <c r="D55"/>
  <c r="D2"/>
  <c r="D46" l="1"/>
  <c r="D18"/>
  <c r="D29"/>
  <c r="D56" l="1"/>
</calcChain>
</file>

<file path=xl/sharedStrings.xml><?xml version="1.0" encoding="utf-8"?>
<sst xmlns="http://schemas.openxmlformats.org/spreadsheetml/2006/main" count="85" uniqueCount="73">
  <si>
    <t>79.48 sq m</t>
  </si>
  <si>
    <t>35.88 m</t>
  </si>
  <si>
    <t>Количество</t>
  </si>
  <si>
    <t>Стоимость</t>
  </si>
  <si>
    <t>Итоговая цена</t>
  </si>
  <si>
    <t>Наименование</t>
  </si>
  <si>
    <t>Шаговая плитка круглая (Stepping Stone9)</t>
  </si>
  <si>
    <t>Примечание</t>
  </si>
  <si>
    <t>Дорожка гранитн щебень серый (Stone346)</t>
  </si>
  <si>
    <t>Тимьян под шаговой дорожкой (Ground Cover83)</t>
  </si>
  <si>
    <t>На ступенях серая крошка (Stone293)</t>
  </si>
  <si>
    <t>Растения</t>
  </si>
  <si>
    <t>1.8 пгн м</t>
  </si>
  <si>
    <t>Габион 1 (эклерз изумрудн)</t>
  </si>
  <si>
    <t>30см *45см*45см</t>
  </si>
  <si>
    <t>Габион 2 (эклерз изумрудн)</t>
  </si>
  <si>
    <t>40 см выс*40*40 см</t>
  </si>
  <si>
    <t>Габион 3 (эклерз изумрудн)</t>
  </si>
  <si>
    <t>20 см выс*25*25см</t>
  </si>
  <si>
    <t>14 кв м</t>
  </si>
  <si>
    <t>ступени высотой 18 см,25 см и 13см</t>
  </si>
  <si>
    <t>Граница участка площадь</t>
  </si>
  <si>
    <t>Граница участка -периметр</t>
  </si>
  <si>
    <t>Территория</t>
  </si>
  <si>
    <t>МАФ</t>
  </si>
  <si>
    <t xml:space="preserve">S= 2,3 м2 Толщина 0,04 м, V= 0,1 м3
</t>
  </si>
  <si>
    <t>13 кв м</t>
  </si>
  <si>
    <t>4 кв м</t>
  </si>
  <si>
    <t>5.3 кв м</t>
  </si>
  <si>
    <t>5.1 кв м</t>
  </si>
  <si>
    <t>3 кв м</t>
  </si>
  <si>
    <t>48.0 пгн м</t>
  </si>
  <si>
    <t>Овсяница сизая</t>
  </si>
  <si>
    <t>Физостегия белые цветы</t>
  </si>
  <si>
    <t>Туя "Смарагд" стриженая форма под кипарис</t>
  </si>
  <si>
    <t>Габион 4 (эклерз изумрудн)ступенька</t>
  </si>
  <si>
    <t>2 м пгн, 0,2 м высотой</t>
  </si>
  <si>
    <t>Лобелия фиолетовая/шалфей дубравный</t>
  </si>
  <si>
    <t xml:space="preserve">Лилейник гибридный </t>
  </si>
  <si>
    <t>Физостегия сиреневые цветы(вероника колосковая</t>
  </si>
  <si>
    <t>Физостегия розовые цветы\вероника колосковая</t>
  </si>
  <si>
    <t>Гортензия  древовидная 'Анабель' до 1м</t>
  </si>
  <si>
    <t>Гортензия штамб до 1м</t>
  </si>
  <si>
    <t>Дерен  отпрысковый до 1м</t>
  </si>
  <si>
    <t>Лиатрис колосковый сиреневые цветы</t>
  </si>
  <si>
    <t>Топиари (8шаров и 3 куба) из туи глобоза до 1,м, стрижем сами</t>
  </si>
  <si>
    <t>Бетонный шар оранж. Цвета (диаметр -26см)</t>
  </si>
  <si>
    <t>Бетонный шар оранж. Цвета (диаметр -17см)</t>
  </si>
  <si>
    <t>Транспорт доставка растений и материалов из Ижевска (рейс)</t>
  </si>
  <si>
    <t>Гостиница на 5 человек  на 5дней</t>
  </si>
  <si>
    <t>Гейзер</t>
  </si>
  <si>
    <t>Грунт  плодородный в мешках</t>
  </si>
  <si>
    <t>Расходные материалы (Сумки для цветов и кустов)</t>
  </si>
  <si>
    <t>Геотекстиль 300 мкрн</t>
  </si>
  <si>
    <t>Лента Канта 10м</t>
  </si>
  <si>
    <t>Проволока вязальная</t>
  </si>
  <si>
    <t>2.5 п/м</t>
  </si>
  <si>
    <t>Мембрана кв.м</t>
  </si>
  <si>
    <t>Сиденье скамьи дерево крашеное(Wood3_boards)Ширина 40 см</t>
  </si>
  <si>
    <t>Гранитная крошка сиреневого цвета  (Stone280)300кг</t>
  </si>
  <si>
    <t>Гранитная крошка синего цвета круг (Stone280)400кг</t>
  </si>
  <si>
    <t>На ступенях синяя крошка (Stone293)400кг</t>
  </si>
  <si>
    <t>Кора  мелкой фракции 3*6</t>
  </si>
  <si>
    <t>Клей для камня в мешках</t>
  </si>
  <si>
    <t>Скотч для мембраны в рул по 30м</t>
  </si>
  <si>
    <t>Итоговая сумма</t>
  </si>
  <si>
    <t>Габион Скамья (стекл камни для габионов)Высота 36 см, ширина 30 см, 1,8 п/м</t>
  </si>
  <si>
    <t>Изгородь из кизильника / либо серой спиреи высота  до1м</t>
  </si>
  <si>
    <t>Газон рулонный</t>
  </si>
  <si>
    <t>Спинка для скамьи дерево крашеное . Высота от 46 до 60 см</t>
  </si>
  <si>
    <t>5*5</t>
  </si>
  <si>
    <t>Демонтаж включен в стоимость рабочей силы.</t>
  </si>
  <si>
    <t>Услуги разнорабочих (5 человек на 5 дней)</t>
  </si>
</sst>
</file>

<file path=xl/styles.xml><?xml version="1.0" encoding="utf-8"?>
<styleSheet xmlns="http://schemas.openxmlformats.org/spreadsheetml/2006/main">
  <numFmts count="1">
    <numFmt numFmtId="8" formatCode="#,##0.00\ &quot;₽&quot;;[Red]\-#,##0.00\ &quot;₽&quot;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8" fontId="0" fillId="0" borderId="0" xfId="0" applyNumberFormat="1"/>
    <xf numFmtId="0" fontId="0" fillId="0" borderId="10" xfId="0" applyBorder="1"/>
    <xf numFmtId="8" fontId="0" fillId="0" borderId="10" xfId="0" applyNumberFormat="1" applyBorder="1"/>
    <xf numFmtId="0" fontId="0" fillId="0" borderId="10" xfId="0" applyFill="1" applyBorder="1"/>
    <xf numFmtId="0" fontId="18" fillId="33" borderId="10" xfId="0" applyFont="1" applyFill="1" applyBorder="1"/>
    <xf numFmtId="0" fontId="16" fillId="33" borderId="10" xfId="0" applyFont="1" applyFill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6" fillId="0" borderId="10" xfId="0" applyFont="1" applyBorder="1"/>
    <xf numFmtId="0" fontId="18" fillId="0" borderId="10" xfId="0" applyFont="1" applyBorder="1"/>
    <xf numFmtId="0" fontId="0" fillId="33" borderId="10" xfId="0" applyFill="1" applyBorder="1"/>
    <xf numFmtId="2" fontId="0" fillId="0" borderId="10" xfId="0" applyNumberFormat="1" applyBorder="1" applyAlignment="1">
      <alignment horizontal="center"/>
    </xf>
    <xf numFmtId="8" fontId="0" fillId="0" borderId="10" xfId="0" applyNumberFormat="1" applyFill="1" applyBorder="1"/>
    <xf numFmtId="8" fontId="16" fillId="0" borderId="10" xfId="0" applyNumberFormat="1" applyFont="1" applyBorder="1"/>
    <xf numFmtId="8" fontId="19" fillId="0" borderId="10" xfId="0" applyNumberFormat="1" applyFont="1" applyBorder="1"/>
    <xf numFmtId="0" fontId="0" fillId="0" borderId="11" xfId="0" applyFill="1" applyBorder="1"/>
    <xf numFmtId="3" fontId="0" fillId="0" borderId="10" xfId="0" applyNumberForma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E53" sqref="E53"/>
    </sheetView>
  </sheetViews>
  <sheetFormatPr defaultRowHeight="15"/>
  <cols>
    <col min="1" max="1" width="50.42578125" customWidth="1"/>
    <col min="2" max="2" width="21.140625" customWidth="1"/>
    <col min="3" max="3" width="15.28515625" customWidth="1"/>
    <col min="4" max="4" width="16" customWidth="1"/>
    <col min="5" max="5" width="35.85546875" customWidth="1"/>
  </cols>
  <sheetData>
    <row r="1" spans="1:5" ht="15.75">
      <c r="A1" s="5" t="s">
        <v>5</v>
      </c>
      <c r="B1" s="5" t="s">
        <v>2</v>
      </c>
      <c r="C1" s="5" t="s">
        <v>3</v>
      </c>
      <c r="D1" s="5" t="s">
        <v>4</v>
      </c>
      <c r="E1" s="5" t="s">
        <v>7</v>
      </c>
    </row>
    <row r="2" spans="1:5" ht="18.75" customHeight="1">
      <c r="A2" s="2" t="s">
        <v>6</v>
      </c>
      <c r="B2" s="8">
        <v>15</v>
      </c>
      <c r="C2" s="3">
        <v>200</v>
      </c>
      <c r="D2" s="3">
        <f>B2*C2</f>
        <v>3000</v>
      </c>
      <c r="E2" s="7" t="s">
        <v>25</v>
      </c>
    </row>
    <row r="3" spans="1:5">
      <c r="A3" s="2" t="s">
        <v>8</v>
      </c>
      <c r="B3" s="8" t="s">
        <v>26</v>
      </c>
      <c r="C3" s="3">
        <v>250</v>
      </c>
      <c r="D3" s="3">
        <f>13*200</f>
        <v>2600</v>
      </c>
      <c r="E3" s="2"/>
    </row>
    <row r="4" spans="1:5">
      <c r="A4" s="4" t="s">
        <v>59</v>
      </c>
      <c r="B4" s="8" t="s">
        <v>28</v>
      </c>
      <c r="C4" s="3">
        <v>70</v>
      </c>
      <c r="D4" s="3">
        <f>300*70</f>
        <v>21000</v>
      </c>
      <c r="E4" s="2"/>
    </row>
    <row r="5" spans="1:5">
      <c r="A5" s="4" t="s">
        <v>60</v>
      </c>
      <c r="B5" s="8" t="s">
        <v>29</v>
      </c>
      <c r="C5" s="3">
        <v>70</v>
      </c>
      <c r="D5" s="3">
        <f>400*70</f>
        <v>28000</v>
      </c>
      <c r="E5" s="2"/>
    </row>
    <row r="6" spans="1:5">
      <c r="A6" s="2" t="s">
        <v>10</v>
      </c>
      <c r="B6" s="8" t="s">
        <v>30</v>
      </c>
      <c r="C6" s="3">
        <v>250</v>
      </c>
      <c r="D6" s="3">
        <f>3*250</f>
        <v>750</v>
      </c>
      <c r="E6" s="2" t="s">
        <v>20</v>
      </c>
    </row>
    <row r="7" spans="1:5">
      <c r="A7" s="2" t="s">
        <v>61</v>
      </c>
      <c r="B7" s="8" t="s">
        <v>27</v>
      </c>
      <c r="C7" s="3">
        <v>70</v>
      </c>
      <c r="D7" s="3">
        <f>400*70</f>
        <v>28000</v>
      </c>
      <c r="E7" s="2"/>
    </row>
    <row r="8" spans="1:5">
      <c r="A8" s="2" t="s">
        <v>50</v>
      </c>
      <c r="B8" s="8">
        <v>2</v>
      </c>
      <c r="C8" s="3">
        <v>19800</v>
      </c>
      <c r="D8" s="3">
        <f t="shared" ref="D8:D17" si="0">B8*C8</f>
        <v>39600</v>
      </c>
      <c r="E8" s="2"/>
    </row>
    <row r="9" spans="1:5">
      <c r="A9" s="2" t="s">
        <v>57</v>
      </c>
      <c r="B9" s="8">
        <v>21</v>
      </c>
      <c r="C9" s="3">
        <v>650</v>
      </c>
      <c r="D9" s="3">
        <f t="shared" si="0"/>
        <v>13650</v>
      </c>
      <c r="E9" s="2"/>
    </row>
    <row r="10" spans="1:5">
      <c r="A10" s="2" t="s">
        <v>64</v>
      </c>
      <c r="B10" s="8">
        <v>2</v>
      </c>
      <c r="C10" s="3">
        <v>11000</v>
      </c>
      <c r="D10" s="3">
        <f t="shared" si="0"/>
        <v>22000</v>
      </c>
      <c r="E10" s="2"/>
    </row>
    <row r="11" spans="1:5">
      <c r="A11" s="2" t="s">
        <v>51</v>
      </c>
      <c r="B11" s="8">
        <v>40</v>
      </c>
      <c r="C11" s="3">
        <v>150</v>
      </c>
      <c r="D11" s="3">
        <f t="shared" si="0"/>
        <v>6000</v>
      </c>
      <c r="E11" s="2"/>
    </row>
    <row r="12" spans="1:5">
      <c r="A12" s="2" t="s">
        <v>53</v>
      </c>
      <c r="B12" s="8">
        <v>100</v>
      </c>
      <c r="C12" s="3">
        <v>150</v>
      </c>
      <c r="D12" s="3">
        <f t="shared" si="0"/>
        <v>15000</v>
      </c>
      <c r="E12" s="2"/>
    </row>
    <row r="13" spans="1:5">
      <c r="A13" s="2" t="s">
        <v>52</v>
      </c>
      <c r="B13" s="8">
        <v>1</v>
      </c>
      <c r="C13" s="3">
        <v>5000</v>
      </c>
      <c r="D13" s="3">
        <f t="shared" si="0"/>
        <v>5000</v>
      </c>
      <c r="E13" s="2"/>
    </row>
    <row r="14" spans="1:5" ht="15.75" customHeight="1">
      <c r="A14" s="2" t="s">
        <v>54</v>
      </c>
      <c r="B14" s="8">
        <v>1</v>
      </c>
      <c r="C14" s="3">
        <v>1000</v>
      </c>
      <c r="D14" s="3">
        <f t="shared" si="0"/>
        <v>1000</v>
      </c>
      <c r="E14" s="2"/>
    </row>
    <row r="15" spans="1:5" ht="15.75" customHeight="1">
      <c r="A15" s="2" t="s">
        <v>63</v>
      </c>
      <c r="B15" s="8">
        <v>3</v>
      </c>
      <c r="C15" s="3">
        <v>565</v>
      </c>
      <c r="D15" s="3">
        <f t="shared" si="0"/>
        <v>1695</v>
      </c>
      <c r="E15" s="2"/>
    </row>
    <row r="16" spans="1:5" ht="15.75" customHeight="1">
      <c r="A16" s="2" t="s">
        <v>62</v>
      </c>
      <c r="B16" s="8">
        <v>15</v>
      </c>
      <c r="C16" s="3">
        <v>400</v>
      </c>
      <c r="D16" s="3">
        <f t="shared" si="0"/>
        <v>6000</v>
      </c>
      <c r="E16" s="2"/>
    </row>
    <row r="17" spans="1:8">
      <c r="A17" s="2" t="s">
        <v>55</v>
      </c>
      <c r="B17" s="8">
        <v>3</v>
      </c>
      <c r="C17" s="3">
        <v>300</v>
      </c>
      <c r="D17" s="3">
        <f t="shared" si="0"/>
        <v>900</v>
      </c>
      <c r="E17" s="2"/>
    </row>
    <row r="18" spans="1:8">
      <c r="A18" s="2"/>
      <c r="B18" s="8"/>
      <c r="C18" s="3"/>
      <c r="D18" s="3">
        <f>SUM(D2:D17)</f>
        <v>194195</v>
      </c>
      <c r="E18" s="2"/>
    </row>
    <row r="19" spans="1:8" ht="15.75">
      <c r="A19" s="6" t="s">
        <v>24</v>
      </c>
      <c r="B19" s="5" t="s">
        <v>2</v>
      </c>
      <c r="C19" s="5" t="s">
        <v>3</v>
      </c>
      <c r="D19" s="5" t="s">
        <v>4</v>
      </c>
      <c r="E19" s="5" t="s">
        <v>7</v>
      </c>
    </row>
    <row r="20" spans="1:8" ht="30">
      <c r="A20" s="7" t="s">
        <v>69</v>
      </c>
      <c r="B20" s="8" t="s">
        <v>56</v>
      </c>
      <c r="C20" s="3">
        <v>5000</v>
      </c>
      <c r="D20" s="3">
        <f>5000*2.5</f>
        <v>12500</v>
      </c>
      <c r="E20" s="2"/>
    </row>
    <row r="21" spans="1:8" ht="30">
      <c r="A21" s="7" t="s">
        <v>66</v>
      </c>
      <c r="B21" s="8">
        <v>1</v>
      </c>
      <c r="C21" s="3">
        <v>25000</v>
      </c>
      <c r="D21" s="3">
        <v>25000</v>
      </c>
      <c r="E21" s="2"/>
    </row>
    <row r="22" spans="1:8" ht="30">
      <c r="A22" s="7" t="s">
        <v>58</v>
      </c>
      <c r="B22" s="8" t="s">
        <v>12</v>
      </c>
      <c r="C22" s="3">
        <v>5000</v>
      </c>
      <c r="D22" s="3">
        <f>1.8*5000</f>
        <v>9000</v>
      </c>
      <c r="E22" s="2"/>
    </row>
    <row r="23" spans="1:8">
      <c r="A23" s="2" t="s">
        <v>13</v>
      </c>
      <c r="B23" s="8" t="s">
        <v>14</v>
      </c>
      <c r="C23" s="3">
        <v>15000</v>
      </c>
      <c r="D23" s="3">
        <v>15000</v>
      </c>
      <c r="E23" s="2"/>
    </row>
    <row r="24" spans="1:8">
      <c r="A24" s="2" t="s">
        <v>15</v>
      </c>
      <c r="B24" s="8" t="s">
        <v>16</v>
      </c>
      <c r="C24" s="3">
        <v>15000</v>
      </c>
      <c r="D24" s="3">
        <v>15000</v>
      </c>
      <c r="E24" s="2"/>
    </row>
    <row r="25" spans="1:8">
      <c r="A25" s="2" t="s">
        <v>17</v>
      </c>
      <c r="B25" s="8" t="s">
        <v>18</v>
      </c>
      <c r="C25" s="3">
        <v>15000</v>
      </c>
      <c r="D25" s="3">
        <v>15000</v>
      </c>
      <c r="E25" s="2"/>
    </row>
    <row r="26" spans="1:8">
      <c r="A26" s="2" t="s">
        <v>35</v>
      </c>
      <c r="B26" s="8" t="s">
        <v>36</v>
      </c>
      <c r="C26" s="3">
        <v>20000</v>
      </c>
      <c r="D26" s="3">
        <v>20000</v>
      </c>
      <c r="E26" s="2"/>
    </row>
    <row r="27" spans="1:8">
      <c r="A27" s="2" t="s">
        <v>46</v>
      </c>
      <c r="B27" s="8">
        <v>1</v>
      </c>
      <c r="C27" s="3">
        <v>3600</v>
      </c>
      <c r="D27" s="3">
        <f>B27*C27</f>
        <v>3600</v>
      </c>
      <c r="E27" s="8"/>
    </row>
    <row r="28" spans="1:8">
      <c r="A28" s="2" t="s">
        <v>47</v>
      </c>
      <c r="B28" s="8">
        <v>2</v>
      </c>
      <c r="C28" s="3">
        <v>3600</v>
      </c>
      <c r="D28" s="3">
        <f>B28*C28</f>
        <v>7200</v>
      </c>
      <c r="E28" s="8"/>
    </row>
    <row r="29" spans="1:8">
      <c r="A29" s="2"/>
      <c r="B29" s="8"/>
      <c r="C29" s="3"/>
      <c r="D29" s="14">
        <f>SUM(D20:D28)</f>
        <v>122300</v>
      </c>
      <c r="E29" s="8"/>
    </row>
    <row r="30" spans="1:8" ht="15.75">
      <c r="A30" s="6" t="s">
        <v>11</v>
      </c>
      <c r="B30" s="5" t="s">
        <v>2</v>
      </c>
      <c r="C30" s="5" t="s">
        <v>3</v>
      </c>
      <c r="D30" s="5" t="s">
        <v>4</v>
      </c>
      <c r="E30" s="5" t="s">
        <v>7</v>
      </c>
    </row>
    <row r="31" spans="1:8">
      <c r="A31" s="2" t="s">
        <v>68</v>
      </c>
      <c r="B31" s="8" t="s">
        <v>19</v>
      </c>
      <c r="C31" s="3">
        <v>400</v>
      </c>
      <c r="D31" s="3">
        <f>14*C31</f>
        <v>5600</v>
      </c>
      <c r="E31" s="2"/>
    </row>
    <row r="32" spans="1:8">
      <c r="A32" s="2" t="s">
        <v>67</v>
      </c>
      <c r="B32" s="8" t="s">
        <v>31</v>
      </c>
      <c r="C32" s="3">
        <v>900</v>
      </c>
      <c r="D32" s="3">
        <f>C32*120</f>
        <v>108000</v>
      </c>
      <c r="E32" s="2"/>
      <c r="G32" s="1"/>
      <c r="H32" s="1"/>
    </row>
    <row r="33" spans="1:5">
      <c r="A33" s="2" t="s">
        <v>41</v>
      </c>
      <c r="B33" s="8">
        <v>7</v>
      </c>
      <c r="C33" s="3">
        <v>7800</v>
      </c>
      <c r="D33" s="3">
        <f t="shared" ref="D33:D42" si="1">B33*C33</f>
        <v>54600</v>
      </c>
      <c r="E33" s="2"/>
    </row>
    <row r="34" spans="1:5">
      <c r="A34" s="2" t="s">
        <v>42</v>
      </c>
      <c r="B34" s="8">
        <v>1</v>
      </c>
      <c r="C34" s="3">
        <v>17000</v>
      </c>
      <c r="D34" s="3">
        <f t="shared" si="1"/>
        <v>17000</v>
      </c>
      <c r="E34" s="2"/>
    </row>
    <row r="35" spans="1:5">
      <c r="A35" s="2" t="s">
        <v>43</v>
      </c>
      <c r="B35" s="8">
        <v>11</v>
      </c>
      <c r="C35" s="3">
        <v>1500</v>
      </c>
      <c r="D35" s="3">
        <f t="shared" si="1"/>
        <v>16500</v>
      </c>
      <c r="E35" s="2"/>
    </row>
    <row r="36" spans="1:5">
      <c r="A36" s="2" t="s">
        <v>38</v>
      </c>
      <c r="B36" s="8">
        <v>7</v>
      </c>
      <c r="C36" s="3">
        <v>800</v>
      </c>
      <c r="D36" s="3">
        <f t="shared" si="1"/>
        <v>5600</v>
      </c>
      <c r="E36" s="2"/>
    </row>
    <row r="37" spans="1:5">
      <c r="A37" s="2" t="s">
        <v>44</v>
      </c>
      <c r="B37" s="8">
        <v>14</v>
      </c>
      <c r="C37" s="3">
        <v>500</v>
      </c>
      <c r="D37" s="3">
        <f t="shared" si="1"/>
        <v>7000</v>
      </c>
      <c r="E37" s="2"/>
    </row>
    <row r="38" spans="1:5">
      <c r="A38" s="2" t="s">
        <v>37</v>
      </c>
      <c r="B38" s="8">
        <v>90</v>
      </c>
      <c r="C38" s="3">
        <v>485</v>
      </c>
      <c r="D38" s="3">
        <f t="shared" si="1"/>
        <v>43650</v>
      </c>
      <c r="E38" s="2"/>
    </row>
    <row r="39" spans="1:5">
      <c r="A39" s="2" t="s">
        <v>32</v>
      </c>
      <c r="B39" s="8">
        <v>44</v>
      </c>
      <c r="C39" s="3">
        <v>550</v>
      </c>
      <c r="D39" s="3">
        <f t="shared" si="1"/>
        <v>24200</v>
      </c>
      <c r="E39" s="2"/>
    </row>
    <row r="40" spans="1:5" ht="30">
      <c r="A40" s="7" t="s">
        <v>45</v>
      </c>
      <c r="B40" s="8">
        <v>11</v>
      </c>
      <c r="C40" s="3">
        <v>7600</v>
      </c>
      <c r="D40" s="3">
        <f t="shared" si="1"/>
        <v>83600</v>
      </c>
      <c r="E40" s="2"/>
    </row>
    <row r="41" spans="1:5">
      <c r="A41" s="2" t="s">
        <v>9</v>
      </c>
      <c r="B41" s="8">
        <v>36</v>
      </c>
      <c r="C41" s="3">
        <v>410</v>
      </c>
      <c r="D41" s="3">
        <f t="shared" si="1"/>
        <v>14760</v>
      </c>
      <c r="E41" s="2"/>
    </row>
    <row r="42" spans="1:5">
      <c r="A42" s="2" t="s">
        <v>34</v>
      </c>
      <c r="B42" s="8">
        <v>8</v>
      </c>
      <c r="C42" s="3">
        <v>7600</v>
      </c>
      <c r="D42" s="3">
        <f t="shared" si="1"/>
        <v>60800</v>
      </c>
      <c r="E42" s="2"/>
    </row>
    <row r="43" spans="1:5">
      <c r="A43" s="2" t="s">
        <v>33</v>
      </c>
      <c r="B43" s="8">
        <v>10</v>
      </c>
      <c r="C43" s="3">
        <v>250</v>
      </c>
      <c r="D43" s="3">
        <f>C43*B43</f>
        <v>2500</v>
      </c>
      <c r="E43" s="2"/>
    </row>
    <row r="44" spans="1:5">
      <c r="A44" s="2" t="s">
        <v>40</v>
      </c>
      <c r="B44" s="8">
        <v>10</v>
      </c>
      <c r="C44" s="3">
        <v>250</v>
      </c>
      <c r="D44" s="3">
        <f>C44*B44</f>
        <v>2500</v>
      </c>
      <c r="E44" s="2"/>
    </row>
    <row r="45" spans="1:5">
      <c r="A45" s="2" t="s">
        <v>39</v>
      </c>
      <c r="B45" s="8">
        <v>14</v>
      </c>
      <c r="C45" s="3">
        <v>250</v>
      </c>
      <c r="D45" s="3">
        <f>C45*B45</f>
        <v>3500</v>
      </c>
      <c r="E45" s="2"/>
    </row>
    <row r="46" spans="1:5">
      <c r="A46" s="2"/>
      <c r="B46" s="8"/>
      <c r="C46" s="3"/>
      <c r="D46" s="14">
        <f>SUM(D31:D45)</f>
        <v>449810</v>
      </c>
      <c r="E46" s="2"/>
    </row>
    <row r="47" spans="1:5" ht="15.75">
      <c r="A47" s="9" t="s">
        <v>23</v>
      </c>
      <c r="B47" s="10" t="s">
        <v>2</v>
      </c>
      <c r="C47" s="10" t="s">
        <v>3</v>
      </c>
      <c r="D47" s="10" t="s">
        <v>4</v>
      </c>
      <c r="E47" s="10" t="s">
        <v>7</v>
      </c>
    </row>
    <row r="48" spans="1:5">
      <c r="A48" s="2" t="s">
        <v>21</v>
      </c>
      <c r="B48" s="2" t="s">
        <v>0</v>
      </c>
      <c r="C48" s="3">
        <v>0</v>
      </c>
      <c r="D48" s="3">
        <v>0</v>
      </c>
      <c r="E48" s="2"/>
    </row>
    <row r="49" spans="1:5">
      <c r="A49" s="2" t="s">
        <v>22</v>
      </c>
      <c r="B49" s="2" t="s">
        <v>1</v>
      </c>
      <c r="C49" s="3">
        <v>0</v>
      </c>
      <c r="D49" s="3">
        <v>0</v>
      </c>
      <c r="E49" s="2"/>
    </row>
    <row r="50" spans="1:5">
      <c r="A50" s="11"/>
      <c r="B50" s="2"/>
      <c r="C50" s="2"/>
      <c r="D50" s="2"/>
      <c r="E50" s="2"/>
    </row>
    <row r="51" spans="1:5">
      <c r="A51" s="2" t="s">
        <v>72</v>
      </c>
      <c r="B51" s="12">
        <v>25</v>
      </c>
      <c r="C51" s="13">
        <v>2000</v>
      </c>
      <c r="D51" s="3">
        <v>50000</v>
      </c>
      <c r="E51" s="2" t="s">
        <v>70</v>
      </c>
    </row>
    <row r="52" spans="1:5" ht="30">
      <c r="A52" s="7" t="s">
        <v>48</v>
      </c>
      <c r="B52" s="8">
        <v>2</v>
      </c>
      <c r="C52" s="2">
        <v>70000</v>
      </c>
      <c r="D52" s="2">
        <v>140000</v>
      </c>
      <c r="E52" s="2"/>
    </row>
    <row r="53" spans="1:5">
      <c r="A53" s="2" t="s">
        <v>49</v>
      </c>
      <c r="B53" s="8">
        <v>5</v>
      </c>
      <c r="C53" s="2">
        <v>7500</v>
      </c>
      <c r="D53" s="2">
        <f>B53*C53</f>
        <v>37500</v>
      </c>
      <c r="E53" s="2"/>
    </row>
    <row r="54" spans="1:5">
      <c r="A54" s="16" t="s">
        <v>71</v>
      </c>
      <c r="B54" s="2"/>
      <c r="C54" s="2"/>
      <c r="D54" s="17">
        <v>30000</v>
      </c>
      <c r="E54" s="2"/>
    </row>
    <row r="55" spans="1:5">
      <c r="A55" s="2"/>
      <c r="B55" s="2"/>
      <c r="C55" s="2"/>
      <c r="D55" s="14">
        <f>SUM(D51:D54)</f>
        <v>257500</v>
      </c>
      <c r="E55" s="2"/>
    </row>
    <row r="56" spans="1:5">
      <c r="A56" s="2" t="s">
        <v>65</v>
      </c>
      <c r="B56" s="2"/>
      <c r="C56" s="2"/>
      <c r="D56" s="15">
        <f>D18+D29+D46+D55</f>
        <v>1023805</v>
      </c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A59" s="2"/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>
      <c r="A61" s="2"/>
      <c r="B61" s="2"/>
      <c r="C61" s="2"/>
      <c r="D61" s="2"/>
      <c r="E61" s="2"/>
    </row>
    <row r="62" spans="1:5">
      <c r="A62" s="2"/>
      <c r="B62" s="2"/>
      <c r="C62" s="2"/>
      <c r="D62" s="2"/>
      <c r="E62" s="2"/>
    </row>
    <row r="63" spans="1:5">
      <c r="A63" s="2"/>
      <c r="B63" s="2"/>
      <c r="C63" s="2"/>
      <c r="D63" s="2"/>
      <c r="E63" s="2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Арифметика сада без ручья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2021-02-18T09:03:52Z</cp:lastPrinted>
  <dcterms:created xsi:type="dcterms:W3CDTF">2021-02-17T08:26:00Z</dcterms:created>
  <dcterms:modified xsi:type="dcterms:W3CDTF">2021-02-19T08:51:00Z</dcterms:modified>
</cp:coreProperties>
</file>