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19" i="1"/>
  <c r="H12" i="1" l="1"/>
  <c r="H9" i="1"/>
  <c r="H7" i="1"/>
  <c r="H6" i="1"/>
  <c r="I28" i="1" l="1"/>
  <c r="I27" i="1"/>
  <c r="I22" i="1"/>
  <c r="I34" i="1" s="1"/>
  <c r="H39" i="1" s="1"/>
  <c r="H18" i="1"/>
</calcChain>
</file>

<file path=xl/sharedStrings.xml><?xml version="1.0" encoding="utf-8"?>
<sst xmlns="http://schemas.openxmlformats.org/spreadsheetml/2006/main" count="133" uniqueCount="117">
  <si>
    <t>Ассортиментно - сметная ведомость</t>
  </si>
  <si>
    <t>Наименование посадочного материала</t>
  </si>
  <si>
    <t>№ на плане</t>
  </si>
  <si>
    <t>Название русское</t>
  </si>
  <si>
    <t>Название латинское</t>
  </si>
  <si>
    <t>Кол-во, шт</t>
  </si>
  <si>
    <t>Высота кроны/размер, см</t>
  </si>
  <si>
    <t>Контейнер</t>
  </si>
  <si>
    <t>Цена за 1 шт., руб</t>
  </si>
  <si>
    <t>Сумма, руб</t>
  </si>
  <si>
    <t>Туя западная "Брабант"</t>
  </si>
  <si>
    <t>Thuja occidentalis "Brabant"</t>
  </si>
  <si>
    <t>6</t>
  </si>
  <si>
    <t>175х50х40</t>
  </si>
  <si>
    <t>WRB</t>
  </si>
  <si>
    <t>Можжевельник горизонтальный `Юкон Белль`</t>
  </si>
  <si>
    <t>Juniperus horizontalis "Yukon Belle"</t>
  </si>
  <si>
    <t>40-60</t>
  </si>
  <si>
    <t>С12</t>
  </si>
  <si>
    <t>Ива Курайская (Ледебура)</t>
  </si>
  <si>
    <t>Salix ledebouriana f. Kuraica</t>
  </si>
  <si>
    <t>175-200</t>
  </si>
  <si>
    <t>С25</t>
  </si>
  <si>
    <t>Игра канадская "Балерина"</t>
  </si>
  <si>
    <t>Amelanchier canadensis Ballerina</t>
  </si>
  <si>
    <t>150-175</t>
  </si>
  <si>
    <t>С15</t>
  </si>
  <si>
    <t>5500</t>
  </si>
  <si>
    <t>Астильбоидес пластинчатый</t>
  </si>
  <si>
    <t>Astilboides tabularis</t>
  </si>
  <si>
    <t>2</t>
  </si>
  <si>
    <t>С5</t>
  </si>
  <si>
    <t>Лапчатка кустарниковая "Абботсвуд"</t>
  </si>
  <si>
    <t>Potentilla fruticosa 'Abbotswood'</t>
  </si>
  <si>
    <t>60-80</t>
  </si>
  <si>
    <t>Актинидия коломикта "Адам" (мужская форма)</t>
  </si>
  <si>
    <t xml:space="preserve"> Аctinidia kolomikta</t>
  </si>
  <si>
    <t>4</t>
  </si>
  <si>
    <t>Хмель обыкновенный</t>
  </si>
  <si>
    <t>Humulus lupulus</t>
  </si>
  <si>
    <t>80-100</t>
  </si>
  <si>
    <t>C2</t>
  </si>
  <si>
    <t xml:space="preserve">Вероникаструм сибирский </t>
  </si>
  <si>
    <t>Veronicastrum  sibirica</t>
  </si>
  <si>
    <t xml:space="preserve"> Астра кустарниковая Kessel</t>
  </si>
  <si>
    <t xml:space="preserve"> Aster dumosus Kessel</t>
  </si>
  <si>
    <t xml:space="preserve"> С3</t>
  </si>
  <si>
    <t>Ковыль тончайший "Пони Тэйлз"</t>
  </si>
  <si>
    <t>Stipa tenuissima Pony Tails</t>
  </si>
  <si>
    <t>С1</t>
  </si>
  <si>
    <t>Ячмень гривастый</t>
  </si>
  <si>
    <t>Hordeum jabsatum</t>
  </si>
  <si>
    <t>С2</t>
  </si>
  <si>
    <t>Итого стоимость посадочного материала:</t>
  </si>
  <si>
    <t>Наименование прочего материала</t>
  </si>
  <si>
    <t>№</t>
  </si>
  <si>
    <t>Название</t>
  </si>
  <si>
    <t>Материал</t>
  </si>
  <si>
    <t>ед. измерения</t>
  </si>
  <si>
    <t>Кол-во</t>
  </si>
  <si>
    <t>Доп. характеристики</t>
  </si>
  <si>
    <t>Цена за 1 ед., руб</t>
  </si>
  <si>
    <t>1</t>
  </si>
  <si>
    <t>Пергола</t>
  </si>
  <si>
    <t>Дерево хвойных пород</t>
  </si>
  <si>
    <t>шт</t>
  </si>
  <si>
    <t>2,15х0,87х1,4</t>
  </si>
  <si>
    <t>Шпалера</t>
  </si>
  <si>
    <t>м.кв.</t>
  </si>
  <si>
    <t>1,5х1,6</t>
  </si>
  <si>
    <t>3</t>
  </si>
  <si>
    <t>Скамья</t>
  </si>
  <si>
    <t>Водопад по стеклу</t>
  </si>
  <si>
    <t>Акрил</t>
  </si>
  <si>
    <t>В комплекте: рабочая поверхность двусторонняя со специальной фактурой (лунками), обеспечивающей текстурный слив воды, отделочный короб, акриловая чаша</t>
  </si>
  <si>
    <t>215280</t>
  </si>
  <si>
    <t>Трубы, водные системы, насосное оборудование для водопада</t>
  </si>
  <si>
    <t>162671</t>
  </si>
  <si>
    <t>5</t>
  </si>
  <si>
    <t>Светильник уличный LED шар Moonlight</t>
  </si>
  <si>
    <t>Полиэтилен низкого давления</t>
  </si>
  <si>
    <t>d=30cm, 8вт, 2700К, Е14</t>
  </si>
  <si>
    <t>Уличный настенный светодиодный светильник Novotech Kaimas 357399</t>
  </si>
  <si>
    <t>Алюминий/акрил</t>
  </si>
  <si>
    <t>6вт, 3000К, осветительный элемент встроенный</t>
  </si>
  <si>
    <t>7</t>
  </si>
  <si>
    <t>Вазон круглый "Сфера" (цвет: "мрамор"шахматка")</t>
  </si>
  <si>
    <t>Бетон М500</t>
  </si>
  <si>
    <t>130кг, 55*55*45 (см)</t>
  </si>
  <si>
    <t>8</t>
  </si>
  <si>
    <t>Декинг</t>
  </si>
  <si>
    <t>ДПК</t>
  </si>
  <si>
    <t>кв. м.</t>
  </si>
  <si>
    <t>в комплекте с направляющими</t>
  </si>
  <si>
    <t>9</t>
  </si>
  <si>
    <t>Отсыпка галька</t>
  </si>
  <si>
    <t>Галька светлая</t>
  </si>
  <si>
    <t>меш (46-50кг)</t>
  </si>
  <si>
    <t>слой 3 см, 117 кг</t>
  </si>
  <si>
    <t>10</t>
  </si>
  <si>
    <t>Натуральный камень</t>
  </si>
  <si>
    <t>Бут песчаника серо-зеленый галтованный</t>
  </si>
  <si>
    <t>м.куб</t>
  </si>
  <si>
    <t>11</t>
  </si>
  <si>
    <t>Песок</t>
  </si>
  <si>
    <t>Итого стоимость материала:</t>
  </si>
  <si>
    <t>Виды работ</t>
  </si>
  <si>
    <t>Работы по монтажу водопада</t>
  </si>
  <si>
    <t>Прочие работы по строительству сада</t>
  </si>
  <si>
    <t>15% от стоимости материалов</t>
  </si>
  <si>
    <t>Итого стоимость работ:</t>
  </si>
  <si>
    <t>Итого стоимость:</t>
  </si>
  <si>
    <t>Хвойные деревья и кустарники</t>
  </si>
  <si>
    <t>Травянистые растения</t>
  </si>
  <si>
    <t>Лианы</t>
  </si>
  <si>
    <t>7000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</si>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</sst>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charset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1" workbookViewId="0">
      <selection activeCell="C39" sqref="C39"/>
    </sheetView>
  </sheetViews>
  <sheetFormatPr defaultColWidth="9.140625" defaultRowHeight="34.5" customHeight="1" x14ac:dyDescent="0.25"/>
  <cols>
    <col min="1" max="1" width="9.140625" style="4"/>
    <col min="2" max="2" width="38" style="4" customWidth="1"/>
    <col min="3" max="3" width="24.7109375" style="4" customWidth="1"/>
    <col min="4" max="4" width="9.28515625" style="4" customWidth="1"/>
    <col min="5" max="5" width="10.140625" style="4" customWidth="1"/>
    <col min="6" max="6" width="14" style="4" customWidth="1"/>
    <col min="7" max="7" width="23.7109375" style="4" customWidth="1"/>
    <col min="8" max="8" width="12.85546875" style="4" customWidth="1"/>
    <col min="9" max="9" width="11.85546875" style="4" customWidth="1"/>
    <col min="10" max="16384" width="9.140625" style="4"/>
  </cols>
  <sheetData>
    <row r="1" spans="1:13" ht="34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13" ht="34.5" customHeight="1" x14ac:dyDescent="0.25">
      <c r="A2" s="25" t="s">
        <v>1</v>
      </c>
      <c r="B2" s="25"/>
      <c r="C2" s="25"/>
    </row>
    <row r="3" spans="1:13" ht="46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13" ht="14.45" customHeight="1" x14ac:dyDescent="0.25">
      <c r="A4" s="29" t="s">
        <v>112</v>
      </c>
      <c r="B4" s="30"/>
      <c r="C4" s="30"/>
      <c r="D4" s="30"/>
      <c r="E4" s="30"/>
      <c r="F4" s="30"/>
      <c r="G4" s="30"/>
      <c r="H4" s="31"/>
    </row>
    <row r="5" spans="1:13" ht="24" customHeight="1" x14ac:dyDescent="0.25">
      <c r="A5" s="12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>
        <v>13500</v>
      </c>
      <c r="H5" s="23">
        <v>81000</v>
      </c>
    </row>
    <row r="6" spans="1:13" ht="38.450000000000003" customHeight="1" x14ac:dyDescent="0.25">
      <c r="A6" s="15">
        <v>2</v>
      </c>
      <c r="B6" s="8" t="s">
        <v>15</v>
      </c>
      <c r="C6" s="8" t="s">
        <v>16</v>
      </c>
      <c r="D6" s="8">
        <v>1</v>
      </c>
      <c r="E6" s="8" t="s">
        <v>17</v>
      </c>
      <c r="F6" s="8" t="s">
        <v>18</v>
      </c>
      <c r="G6" s="8">
        <v>2900</v>
      </c>
      <c r="H6" s="23">
        <f t="shared" ref="H6:H7" si="0">D6*G6</f>
        <v>2900</v>
      </c>
    </row>
    <row r="7" spans="1:13" ht="29.45" customHeight="1" x14ac:dyDescent="0.25">
      <c r="A7" s="15">
        <v>3</v>
      </c>
      <c r="B7" s="8" t="s">
        <v>19</v>
      </c>
      <c r="C7" s="8" t="s">
        <v>20</v>
      </c>
      <c r="D7" s="8">
        <v>1</v>
      </c>
      <c r="E7" s="8" t="s">
        <v>21</v>
      </c>
      <c r="F7" s="8" t="s">
        <v>22</v>
      </c>
      <c r="G7" s="8">
        <v>2900</v>
      </c>
      <c r="H7" s="23">
        <f t="shared" si="0"/>
        <v>2900</v>
      </c>
    </row>
    <row r="8" spans="1:13" ht="33.6" customHeight="1" x14ac:dyDescent="0.25">
      <c r="A8" s="15">
        <v>4</v>
      </c>
      <c r="B8" s="8" t="s">
        <v>23</v>
      </c>
      <c r="C8" s="8" t="s">
        <v>24</v>
      </c>
      <c r="D8" s="8">
        <v>1</v>
      </c>
      <c r="E8" s="8" t="s">
        <v>25</v>
      </c>
      <c r="F8" s="8" t="s">
        <v>26</v>
      </c>
      <c r="G8" s="8" t="s">
        <v>27</v>
      </c>
      <c r="H8" s="23">
        <v>5500</v>
      </c>
    </row>
    <row r="9" spans="1:13" ht="32.450000000000003" customHeight="1" x14ac:dyDescent="0.25">
      <c r="A9" s="6">
        <v>6</v>
      </c>
      <c r="B9" s="8" t="s">
        <v>32</v>
      </c>
      <c r="C9" s="8" t="s">
        <v>33</v>
      </c>
      <c r="D9" s="8" t="s">
        <v>30</v>
      </c>
      <c r="E9" s="8" t="s">
        <v>34</v>
      </c>
      <c r="F9" s="8" t="s">
        <v>31</v>
      </c>
      <c r="G9" s="8">
        <v>350</v>
      </c>
      <c r="H9" s="23">
        <f t="shared" ref="H9" si="1">D9*G9</f>
        <v>700</v>
      </c>
    </row>
    <row r="10" spans="1:13" ht="27" customHeight="1" x14ac:dyDescent="0.25">
      <c r="A10" s="32" t="s">
        <v>113</v>
      </c>
      <c r="B10" s="25"/>
      <c r="C10" s="25"/>
      <c r="D10" s="25"/>
      <c r="E10" s="25"/>
      <c r="F10" s="25"/>
      <c r="G10" s="25"/>
      <c r="H10" s="33"/>
    </row>
    <row r="11" spans="1:13" ht="34.5" customHeight="1" x14ac:dyDescent="0.25">
      <c r="A11" s="2">
        <v>10</v>
      </c>
      <c r="B11" s="8" t="s">
        <v>44</v>
      </c>
      <c r="C11" s="8" t="s">
        <v>45</v>
      </c>
      <c r="D11" s="8">
        <v>3</v>
      </c>
      <c r="E11" s="8">
        <v>20</v>
      </c>
      <c r="F11" s="8" t="s">
        <v>46</v>
      </c>
      <c r="G11" s="8">
        <v>230</v>
      </c>
      <c r="H11" s="23">
        <v>690</v>
      </c>
      <c r="M11" s="16"/>
    </row>
    <row r="12" spans="1:13" ht="34.5" customHeight="1" x14ac:dyDescent="0.25">
      <c r="A12" s="11">
        <v>5</v>
      </c>
      <c r="B12" s="8" t="s">
        <v>28</v>
      </c>
      <c r="C12" s="8" t="s">
        <v>29</v>
      </c>
      <c r="D12" s="8" t="s">
        <v>30</v>
      </c>
      <c r="E12" s="8">
        <v>40</v>
      </c>
      <c r="F12" s="8" t="s">
        <v>31</v>
      </c>
      <c r="G12" s="8">
        <v>450</v>
      </c>
      <c r="H12" s="23">
        <f t="shared" ref="H12" si="2">D12*G12</f>
        <v>900</v>
      </c>
      <c r="M12" s="16"/>
    </row>
    <row r="13" spans="1:13" ht="34.5" customHeight="1" x14ac:dyDescent="0.25">
      <c r="A13" s="15">
        <v>9</v>
      </c>
      <c r="B13" s="8" t="s">
        <v>42</v>
      </c>
      <c r="C13" s="8" t="s">
        <v>43</v>
      </c>
      <c r="D13" s="8">
        <v>3</v>
      </c>
      <c r="E13" s="8">
        <v>50</v>
      </c>
      <c r="F13" s="8" t="s">
        <v>31</v>
      </c>
      <c r="G13" s="8">
        <v>350</v>
      </c>
      <c r="H13" s="23">
        <v>1050</v>
      </c>
      <c r="M13" s="16"/>
    </row>
    <row r="14" spans="1:13" ht="34.5" customHeight="1" x14ac:dyDescent="0.25">
      <c r="A14" s="2">
        <v>11</v>
      </c>
      <c r="B14" s="8" t="s">
        <v>47</v>
      </c>
      <c r="C14" s="8" t="s">
        <v>48</v>
      </c>
      <c r="D14" s="8">
        <v>6</v>
      </c>
      <c r="E14" s="8">
        <v>50</v>
      </c>
      <c r="F14" s="8" t="s">
        <v>49</v>
      </c>
      <c r="G14" s="8">
        <v>300</v>
      </c>
      <c r="H14" s="23">
        <v>1800</v>
      </c>
    </row>
    <row r="15" spans="1:13" ht="34.5" customHeight="1" x14ac:dyDescent="0.25">
      <c r="A15" s="2">
        <v>12</v>
      </c>
      <c r="B15" s="8" t="s">
        <v>50</v>
      </c>
      <c r="C15" s="8" t="s">
        <v>51</v>
      </c>
      <c r="D15" s="8">
        <v>4</v>
      </c>
      <c r="E15" s="8">
        <v>50</v>
      </c>
      <c r="F15" s="8" t="s">
        <v>52</v>
      </c>
      <c r="G15" s="8">
        <v>460</v>
      </c>
      <c r="H15" s="23">
        <v>1840</v>
      </c>
    </row>
    <row r="16" spans="1:13" ht="34.5" customHeight="1" x14ac:dyDescent="0.25">
      <c r="A16" s="34" t="s">
        <v>114</v>
      </c>
      <c r="B16" s="34"/>
      <c r="C16" s="34"/>
      <c r="D16" s="34"/>
      <c r="E16" s="34"/>
      <c r="F16" s="34"/>
      <c r="G16" s="34"/>
      <c r="H16" s="34"/>
    </row>
    <row r="17" spans="1:9" ht="34.5" customHeight="1" x14ac:dyDescent="0.25">
      <c r="A17" s="12">
        <v>7</v>
      </c>
      <c r="B17" s="8" t="s">
        <v>35</v>
      </c>
      <c r="C17" s="8" t="s">
        <v>36</v>
      </c>
      <c r="D17" s="8" t="s">
        <v>37</v>
      </c>
      <c r="E17" s="8">
        <v>40</v>
      </c>
      <c r="F17" s="8" t="s">
        <v>31</v>
      </c>
      <c r="G17" s="8">
        <v>790</v>
      </c>
      <c r="H17" s="23">
        <v>3160</v>
      </c>
    </row>
    <row r="18" spans="1:9" ht="34.5" customHeight="1" x14ac:dyDescent="0.25">
      <c r="A18" s="15">
        <v>8</v>
      </c>
      <c r="B18" s="8" t="s">
        <v>38</v>
      </c>
      <c r="C18" s="8" t="s">
        <v>39</v>
      </c>
      <c r="D18" s="8">
        <v>4</v>
      </c>
      <c r="E18" s="8" t="s">
        <v>40</v>
      </c>
      <c r="F18" s="8" t="s">
        <v>41</v>
      </c>
      <c r="G18" s="8">
        <v>1050</v>
      </c>
      <c r="H18" s="23">
        <f t="shared" ref="H18" si="3">D18*G18</f>
        <v>4200</v>
      </c>
    </row>
    <row r="19" spans="1:9" ht="34.5" customHeight="1" x14ac:dyDescent="0.25">
      <c r="A19" s="3"/>
      <c r="B19" s="17"/>
      <c r="C19" s="17"/>
      <c r="D19" s="26" t="s">
        <v>53</v>
      </c>
      <c r="E19" s="26"/>
      <c r="F19" s="26"/>
      <c r="G19" s="26"/>
      <c r="H19" s="20">
        <f>SUM(H5:H9)+SUM(H11:H15)+SUM(H17:H18)</f>
        <v>106640</v>
      </c>
    </row>
    <row r="20" spans="1:9" ht="34.5" customHeight="1" x14ac:dyDescent="0.25">
      <c r="A20" s="25" t="s">
        <v>54</v>
      </c>
      <c r="B20" s="25"/>
      <c r="C20" s="25"/>
      <c r="D20" s="25"/>
      <c r="E20" s="25"/>
      <c r="F20" s="25"/>
      <c r="G20" s="25"/>
      <c r="H20" s="25"/>
      <c r="I20" s="25"/>
    </row>
    <row r="21" spans="1:9" ht="34.5" customHeight="1" x14ac:dyDescent="0.25">
      <c r="A21" s="1" t="s">
        <v>55</v>
      </c>
      <c r="B21" s="1" t="s">
        <v>56</v>
      </c>
      <c r="C21" s="1" t="s">
        <v>57</v>
      </c>
      <c r="D21" s="13" t="s">
        <v>58</v>
      </c>
      <c r="E21" s="7" t="s">
        <v>59</v>
      </c>
      <c r="F21" s="29" t="s">
        <v>60</v>
      </c>
      <c r="G21" s="31"/>
      <c r="H21" s="1" t="s">
        <v>61</v>
      </c>
      <c r="I21" s="1" t="s">
        <v>9</v>
      </c>
    </row>
    <row r="22" spans="1:9" ht="34.5" customHeight="1" x14ac:dyDescent="0.25">
      <c r="A22" s="18" t="s">
        <v>62</v>
      </c>
      <c r="B22" s="2" t="s">
        <v>63</v>
      </c>
      <c r="C22" s="2" t="s">
        <v>64</v>
      </c>
      <c r="D22" s="2" t="s">
        <v>65</v>
      </c>
      <c r="E22" s="5">
        <v>1</v>
      </c>
      <c r="F22" s="36" t="s">
        <v>66</v>
      </c>
      <c r="G22" s="37"/>
      <c r="H22" s="23">
        <v>9662</v>
      </c>
      <c r="I22" s="23">
        <f t="shared" ref="I22:I28" si="4">E22*H22</f>
        <v>9662</v>
      </c>
    </row>
    <row r="23" spans="1:9" ht="34.5" customHeight="1" x14ac:dyDescent="0.25">
      <c r="A23" s="18" t="s">
        <v>30</v>
      </c>
      <c r="B23" s="2" t="s">
        <v>67</v>
      </c>
      <c r="C23" s="2" t="s">
        <v>64</v>
      </c>
      <c r="D23" s="2" t="s">
        <v>68</v>
      </c>
      <c r="E23" s="5">
        <v>2.5</v>
      </c>
      <c r="F23" s="36" t="s">
        <v>69</v>
      </c>
      <c r="G23" s="37"/>
      <c r="H23" s="23">
        <v>2100</v>
      </c>
      <c r="I23" s="23">
        <v>5250</v>
      </c>
    </row>
    <row r="24" spans="1:9" ht="34.5" customHeight="1" x14ac:dyDescent="0.25">
      <c r="A24" s="18" t="s">
        <v>70</v>
      </c>
      <c r="B24" s="2" t="s">
        <v>71</v>
      </c>
      <c r="C24" s="2" t="s">
        <v>64</v>
      </c>
      <c r="D24" s="2" t="s">
        <v>65</v>
      </c>
      <c r="E24" s="2">
        <v>1</v>
      </c>
      <c r="F24" s="27"/>
      <c r="G24" s="28"/>
      <c r="H24" s="23" t="s">
        <v>115</v>
      </c>
      <c r="I24" s="23">
        <v>7000</v>
      </c>
    </row>
    <row r="25" spans="1:9" ht="74.25" customHeight="1" x14ac:dyDescent="0.25">
      <c r="A25" s="18" t="s">
        <v>37</v>
      </c>
      <c r="B25" s="2" t="s">
        <v>72</v>
      </c>
      <c r="C25" s="2" t="s">
        <v>73</v>
      </c>
      <c r="D25" s="2" t="s">
        <v>65</v>
      </c>
      <c r="E25" s="2">
        <v>1</v>
      </c>
      <c r="F25" s="40" t="s">
        <v>74</v>
      </c>
      <c r="G25" s="41"/>
      <c r="H25" s="23" t="s">
        <v>75</v>
      </c>
      <c r="I25" s="23">
        <v>215280</v>
      </c>
    </row>
    <row r="26" spans="1:9" ht="36" customHeight="1" x14ac:dyDescent="0.25">
      <c r="A26" s="18" t="s">
        <v>78</v>
      </c>
      <c r="B26" s="2" t="s">
        <v>76</v>
      </c>
      <c r="C26" s="2"/>
      <c r="D26" s="2"/>
      <c r="E26" s="2"/>
      <c r="F26" s="38"/>
      <c r="G26" s="39"/>
      <c r="H26" s="23" t="s">
        <v>77</v>
      </c>
      <c r="I26" s="23">
        <v>162671</v>
      </c>
    </row>
    <row r="27" spans="1:9" ht="34.5" customHeight="1" x14ac:dyDescent="0.25">
      <c r="A27" s="18" t="s">
        <v>12</v>
      </c>
      <c r="B27" s="2" t="s">
        <v>79</v>
      </c>
      <c r="C27" s="2" t="s">
        <v>80</v>
      </c>
      <c r="D27" s="2" t="s">
        <v>65</v>
      </c>
      <c r="E27" s="2">
        <v>2</v>
      </c>
      <c r="F27" s="38" t="s">
        <v>81</v>
      </c>
      <c r="G27" s="39"/>
      <c r="H27" s="23">
        <v>3269</v>
      </c>
      <c r="I27" s="23">
        <f t="shared" si="4"/>
        <v>6538</v>
      </c>
    </row>
    <row r="28" spans="1:9" ht="34.5" customHeight="1" x14ac:dyDescent="0.25">
      <c r="A28" s="18" t="s">
        <v>85</v>
      </c>
      <c r="B28" s="2" t="s">
        <v>82</v>
      </c>
      <c r="C28" s="2" t="s">
        <v>83</v>
      </c>
      <c r="D28" s="2" t="s">
        <v>65</v>
      </c>
      <c r="E28" s="2">
        <v>2</v>
      </c>
      <c r="F28" s="38" t="s">
        <v>84</v>
      </c>
      <c r="G28" s="39"/>
      <c r="H28" s="23">
        <v>3400</v>
      </c>
      <c r="I28" s="23">
        <f t="shared" si="4"/>
        <v>6800</v>
      </c>
    </row>
    <row r="29" spans="1:9" ht="34.5" customHeight="1" x14ac:dyDescent="0.25">
      <c r="A29" s="18" t="s">
        <v>89</v>
      </c>
      <c r="B29" s="2" t="s">
        <v>86</v>
      </c>
      <c r="C29" s="2" t="s">
        <v>87</v>
      </c>
      <c r="D29" s="2" t="s">
        <v>65</v>
      </c>
      <c r="E29" s="2">
        <v>2</v>
      </c>
      <c r="F29" s="38" t="s">
        <v>88</v>
      </c>
      <c r="G29" s="39"/>
      <c r="H29" s="23">
        <v>6900</v>
      </c>
      <c r="I29" s="23">
        <v>13800</v>
      </c>
    </row>
    <row r="30" spans="1:9" ht="34.5" customHeight="1" x14ac:dyDescent="0.25">
      <c r="A30" s="18" t="s">
        <v>94</v>
      </c>
      <c r="B30" s="2" t="s">
        <v>90</v>
      </c>
      <c r="C30" s="2" t="s">
        <v>91</v>
      </c>
      <c r="D30" s="2" t="s">
        <v>92</v>
      </c>
      <c r="E30" s="2">
        <v>7.5</v>
      </c>
      <c r="F30" s="27" t="s">
        <v>93</v>
      </c>
      <c r="G30" s="28"/>
      <c r="H30" s="23">
        <v>3300</v>
      </c>
      <c r="I30" s="23">
        <v>24750</v>
      </c>
    </row>
    <row r="31" spans="1:9" ht="34.5" customHeight="1" x14ac:dyDescent="0.25">
      <c r="A31" s="18" t="s">
        <v>99</v>
      </c>
      <c r="B31" s="2" t="s">
        <v>95</v>
      </c>
      <c r="C31" s="2" t="s">
        <v>96</v>
      </c>
      <c r="D31" s="2" t="s">
        <v>97</v>
      </c>
      <c r="E31" s="2">
        <v>3</v>
      </c>
      <c r="F31" s="38" t="s">
        <v>98</v>
      </c>
      <c r="G31" s="39"/>
      <c r="H31" s="23">
        <v>954</v>
      </c>
      <c r="I31" s="23">
        <v>2862</v>
      </c>
    </row>
    <row r="32" spans="1:9" ht="34.5" customHeight="1" x14ac:dyDescent="0.25">
      <c r="A32" s="18" t="s">
        <v>103</v>
      </c>
      <c r="B32" s="2" t="s">
        <v>100</v>
      </c>
      <c r="C32" s="2" t="s">
        <v>101</v>
      </c>
      <c r="D32" s="2" t="s">
        <v>102</v>
      </c>
      <c r="E32" s="2">
        <v>0.28000000000000003</v>
      </c>
      <c r="F32" s="38"/>
      <c r="G32" s="39"/>
      <c r="H32" s="23">
        <v>14000</v>
      </c>
      <c r="I32" s="23">
        <v>3920</v>
      </c>
    </row>
    <row r="33" spans="1:9" ht="34.5" customHeight="1" x14ac:dyDescent="0.25">
      <c r="A33" s="18" t="s">
        <v>116</v>
      </c>
      <c r="B33" s="2" t="s">
        <v>104</v>
      </c>
      <c r="C33" s="2"/>
      <c r="D33" s="2" t="s">
        <v>102</v>
      </c>
      <c r="E33" s="2">
        <v>1</v>
      </c>
      <c r="F33" s="38"/>
      <c r="G33" s="39"/>
      <c r="H33" s="23">
        <v>420</v>
      </c>
      <c r="I33" s="23">
        <v>420</v>
      </c>
    </row>
    <row r="34" spans="1:9" ht="34.5" customHeight="1" x14ac:dyDescent="0.25">
      <c r="D34" s="26" t="s">
        <v>105</v>
      </c>
      <c r="E34" s="26"/>
      <c r="F34" s="26"/>
      <c r="G34" s="26"/>
      <c r="I34" s="20">
        <f>SUM(I22:I33)</f>
        <v>458953</v>
      </c>
    </row>
    <row r="35" spans="1:9" ht="34.5" customHeight="1" x14ac:dyDescent="0.25">
      <c r="A35" s="43"/>
      <c r="B35" s="21" t="s">
        <v>106</v>
      </c>
      <c r="C35" s="9"/>
      <c r="D35" s="9"/>
      <c r="E35" s="9"/>
      <c r="F35" s="9"/>
      <c r="G35" s="9"/>
      <c r="H35" s="9"/>
    </row>
    <row r="36" spans="1:9" ht="34.5" customHeight="1" x14ac:dyDescent="0.25">
      <c r="A36" s="5">
        <v>1</v>
      </c>
      <c r="B36" s="5" t="s">
        <v>107</v>
      </c>
      <c r="C36" s="10"/>
      <c r="D36" s="10"/>
      <c r="E36" s="10"/>
      <c r="F36" s="10"/>
      <c r="G36" s="10"/>
      <c r="H36" s="19">
        <v>138000</v>
      </c>
    </row>
    <row r="37" spans="1:9" ht="34.5" customHeight="1" x14ac:dyDescent="0.25">
      <c r="A37" s="5">
        <v>2</v>
      </c>
      <c r="B37" s="5" t="s">
        <v>108</v>
      </c>
      <c r="C37" s="22" t="s">
        <v>109</v>
      </c>
      <c r="D37" s="10"/>
      <c r="E37" s="10"/>
      <c r="F37" s="10"/>
      <c r="G37" s="10"/>
      <c r="H37" s="19">
        <v>27936</v>
      </c>
    </row>
    <row r="38" spans="1:9" ht="34.5" customHeight="1" x14ac:dyDescent="0.25">
      <c r="D38" s="42" t="s">
        <v>110</v>
      </c>
      <c r="E38" s="42"/>
      <c r="F38" s="42"/>
      <c r="G38" s="42"/>
      <c r="H38" s="20">
        <f>SUM(H36:H37)</f>
        <v>165936</v>
      </c>
    </row>
    <row r="39" spans="1:9" ht="34.5" customHeight="1" x14ac:dyDescent="0.25">
      <c r="D39" s="35" t="s">
        <v>111</v>
      </c>
      <c r="E39" s="35"/>
      <c r="F39" s="35"/>
      <c r="G39" s="35"/>
      <c r="H39" s="20">
        <f>H38+I34+H19</f>
        <v>731529</v>
      </c>
    </row>
  </sheetData>
  <mergeCells count="23">
    <mergeCell ref="D39:G39"/>
    <mergeCell ref="F23:G23"/>
    <mergeCell ref="F22:G22"/>
    <mergeCell ref="F21:G21"/>
    <mergeCell ref="F31:G31"/>
    <mergeCell ref="F32:G32"/>
    <mergeCell ref="F30:G30"/>
    <mergeCell ref="F29:G29"/>
    <mergeCell ref="F28:G28"/>
    <mergeCell ref="F27:G27"/>
    <mergeCell ref="F25:G25"/>
    <mergeCell ref="F33:G33"/>
    <mergeCell ref="D38:G38"/>
    <mergeCell ref="F26:G26"/>
    <mergeCell ref="A1:H1"/>
    <mergeCell ref="A2:C2"/>
    <mergeCell ref="D19:G19"/>
    <mergeCell ref="D34:G34"/>
    <mergeCell ref="F24:G24"/>
    <mergeCell ref="A4:H4"/>
    <mergeCell ref="A10:H10"/>
    <mergeCell ref="A16:H16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ht="18.75" x14ac:dyDescent="0.3">
      <c r="A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2021-02-14T15:43:36Z</dcterms:created>
  <dcterms:modified xsi:type="dcterms:W3CDTF">2021-02-19T07:15:36Z</dcterms:modified>
  <cp:category/>
  <cp:contentStatus/>
</cp:coreProperties>
</file>