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2465"/>
  </bookViews>
  <sheets>
    <sheet name="Лист1" sheetId="1" r:id="rId1"/>
    <sheet name="Лист2" sheetId="2" r:id="rId2"/>
    <sheet name="Лист3" sheetId="3" r:id="rId3"/>
  </sheets>
  <definedNames>
    <definedName name="schneverdinger_goldbirke" localSheetId="0">Лист1!$B$4</definedName>
  </definedNames>
  <calcPr calcId="125725"/>
</workbook>
</file>

<file path=xl/calcChain.xml><?xml version="1.0" encoding="utf-8"?>
<calcChain xmlns="http://schemas.openxmlformats.org/spreadsheetml/2006/main">
  <c r="E22" i="1"/>
  <c r="E21"/>
  <c r="E17"/>
  <c r="E16"/>
  <c r="E15"/>
  <c r="E14"/>
  <c r="E13"/>
  <c r="E10"/>
  <c r="E9"/>
  <c r="E5"/>
  <c r="E6"/>
  <c r="E7"/>
  <c r="E8"/>
  <c r="E4"/>
  <c r="E11" l="1"/>
  <c r="E23" s="1"/>
  <c r="E26" s="1"/>
  <c r="E27" l="1"/>
</calcChain>
</file>

<file path=xl/sharedStrings.xml><?xml version="1.0" encoding="utf-8"?>
<sst xmlns="http://schemas.openxmlformats.org/spreadsheetml/2006/main" count="39" uniqueCount="35">
  <si>
    <t>Сметная ведомость материалов</t>
  </si>
  <si>
    <t>Позиция</t>
  </si>
  <si>
    <t>Наименование</t>
  </si>
  <si>
    <t>Кол-во</t>
  </si>
  <si>
    <t>Цена, руб.</t>
  </si>
  <si>
    <t>Общая стоимость, руб.</t>
  </si>
  <si>
    <t>Посадочный  материал</t>
  </si>
  <si>
    <t>1 шт.</t>
  </si>
  <si>
    <t>Итого</t>
  </si>
  <si>
    <t>Строительные материалы</t>
  </si>
  <si>
    <t xml:space="preserve">Итого </t>
  </si>
  <si>
    <t>Общая стоимость материалов</t>
  </si>
  <si>
    <t xml:space="preserve">Общая стоимость проекта с материалами, монтажом и демонтажом </t>
  </si>
  <si>
    <r>
      <t xml:space="preserve">Стоимость </t>
    </r>
    <r>
      <rPr>
        <u/>
        <sz val="14"/>
        <color theme="1"/>
        <rFont val="Times New Roman"/>
        <family val="1"/>
        <charset val="204"/>
      </rPr>
      <t>монтажа</t>
    </r>
    <r>
      <rPr>
        <sz val="14"/>
        <color theme="1"/>
        <rFont val="Times New Roman"/>
        <family val="1"/>
        <charset val="204"/>
      </rPr>
      <t xml:space="preserve"> и </t>
    </r>
    <r>
      <rPr>
        <u/>
        <sz val="14"/>
        <color theme="1"/>
        <rFont val="Times New Roman"/>
        <family val="1"/>
        <charset val="204"/>
      </rPr>
      <t>демонтажа</t>
    </r>
    <r>
      <rPr>
        <sz val="14"/>
        <color theme="1"/>
        <rFont val="Times New Roman"/>
        <family val="1"/>
        <charset val="204"/>
      </rPr>
      <t xml:space="preserve"> (ориентировочно 80% от общей стоимости материалов)</t>
    </r>
  </si>
  <si>
    <t>Ива пурпурная (Salix purpurea) "Pendula"</t>
  </si>
  <si>
    <t xml:space="preserve">Липа сердцевидная (Tilia cordata) "Monto" на штамбе </t>
  </si>
  <si>
    <t>Сосна горная  (Pinus mugo) "Mughus"</t>
  </si>
  <si>
    <t>Просо прутьевидное (Panicum virgatum) "Heavy Metal"</t>
  </si>
  <si>
    <t>Сеслерия блестящая (Sesleria nitida)</t>
  </si>
  <si>
    <t>Плющ Гринхарт (Hedera helix) "Greenhart"</t>
  </si>
  <si>
    <t>Плитка шаговая 300*600 мм</t>
  </si>
  <si>
    <t xml:space="preserve">МАФ из дерева квадраты </t>
  </si>
  <si>
    <t>Водопад</t>
  </si>
  <si>
    <t>7 шт.</t>
  </si>
  <si>
    <t>Камень валун натуральный, 3 шт.</t>
  </si>
  <si>
    <t>220 кг</t>
  </si>
  <si>
    <t>3 шт.</t>
  </si>
  <si>
    <t xml:space="preserve">    7 шт.</t>
  </si>
  <si>
    <t>Шпалера для лиан</t>
  </si>
  <si>
    <t>Скамья деревянная</t>
  </si>
  <si>
    <t>Светильник сопровждающий</t>
  </si>
  <si>
    <t>17 руб/кг</t>
  </si>
  <si>
    <t>Газон рулонный, м2</t>
  </si>
  <si>
    <t>Насос для водопадов и ручьев</t>
  </si>
  <si>
    <t>Декоративное панно из камня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</si>
</sst>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5" fillId="0" borderId="1" xfId="0" applyFont="1" applyFill="1" applyBorder="1"/>
    <xf numFmtId="164" fontId="1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1" fillId="0" borderId="0" xfId="0" applyNumberFormat="1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zoomScale="70" zoomScaleNormal="70" workbookViewId="0">
      <selection activeCell="E23" sqref="E23"/>
    </sheetView>
  </sheetViews>
  <sheetFormatPr defaultRowHeight="18.75"/>
  <cols>
    <col min="1" max="1" width="11.28515625" style="1" bestFit="1" customWidth="1"/>
    <col min="2" max="2" width="91.85546875" style="1" bestFit="1" customWidth="1"/>
    <col min="3" max="3" width="14.5703125" style="1" customWidth="1"/>
    <col min="4" max="4" width="18.28515625" style="1" bestFit="1" customWidth="1"/>
    <col min="5" max="5" width="27.7109375" style="21" bestFit="1" customWidth="1"/>
    <col min="6" max="16384" width="9.140625" style="1"/>
  </cols>
  <sheetData>
    <row r="1" spans="1:5">
      <c r="A1" s="24" t="s">
        <v>0</v>
      </c>
      <c r="B1" s="24"/>
      <c r="C1" s="24"/>
      <c r="D1" s="24"/>
      <c r="E1" s="24"/>
    </row>
    <row r="2" spans="1:5" ht="37.5">
      <c r="A2" s="2" t="s">
        <v>1</v>
      </c>
      <c r="B2" s="2" t="s">
        <v>2</v>
      </c>
      <c r="C2" s="2" t="s">
        <v>3</v>
      </c>
      <c r="D2" s="2" t="s">
        <v>4</v>
      </c>
      <c r="E2" s="13" t="s">
        <v>5</v>
      </c>
    </row>
    <row r="3" spans="1:5">
      <c r="A3" s="23" t="s">
        <v>6</v>
      </c>
      <c r="B3" s="23"/>
      <c r="C3" s="23"/>
      <c r="D3" s="23"/>
      <c r="E3" s="23"/>
    </row>
    <row r="4" spans="1:5">
      <c r="A4" s="3">
        <v>1</v>
      </c>
      <c r="B4" s="22" t="s">
        <v>14</v>
      </c>
      <c r="C4" s="2">
        <v>1</v>
      </c>
      <c r="D4" s="2">
        <v>2500</v>
      </c>
      <c r="E4" s="13">
        <f>D4*C4</f>
        <v>2500</v>
      </c>
    </row>
    <row r="5" spans="1:5">
      <c r="A5" s="3">
        <v>2</v>
      </c>
      <c r="B5" s="22" t="s">
        <v>15</v>
      </c>
      <c r="C5" s="2">
        <v>1</v>
      </c>
      <c r="D5" s="2">
        <v>2500</v>
      </c>
      <c r="E5" s="13">
        <f t="shared" ref="E5:E10" si="0">D5*C5</f>
        <v>2500</v>
      </c>
    </row>
    <row r="6" spans="1:5">
      <c r="A6" s="3">
        <v>3</v>
      </c>
      <c r="B6" s="22" t="s">
        <v>16</v>
      </c>
      <c r="C6" s="2">
        <v>2</v>
      </c>
      <c r="D6" s="2">
        <v>5000</v>
      </c>
      <c r="E6" s="13">
        <f t="shared" si="0"/>
        <v>10000</v>
      </c>
    </row>
    <row r="7" spans="1:5">
      <c r="A7" s="3">
        <v>4</v>
      </c>
      <c r="B7" s="22" t="s">
        <v>17</v>
      </c>
      <c r="C7" s="2">
        <v>7</v>
      </c>
      <c r="D7" s="2">
        <v>350</v>
      </c>
      <c r="E7" s="13">
        <f t="shared" si="0"/>
        <v>2450</v>
      </c>
    </row>
    <row r="8" spans="1:5">
      <c r="A8" s="3">
        <v>5</v>
      </c>
      <c r="B8" s="22" t="s">
        <v>18</v>
      </c>
      <c r="C8" s="2">
        <v>5</v>
      </c>
      <c r="D8" s="2">
        <v>350</v>
      </c>
      <c r="E8" s="13">
        <f t="shared" si="0"/>
        <v>1750</v>
      </c>
    </row>
    <row r="9" spans="1:5">
      <c r="A9" s="3">
        <v>6</v>
      </c>
      <c r="B9" s="22" t="s">
        <v>19</v>
      </c>
      <c r="C9" s="10">
        <v>2</v>
      </c>
      <c r="D9" s="2">
        <v>500</v>
      </c>
      <c r="E9" s="13">
        <f t="shared" si="0"/>
        <v>1000</v>
      </c>
    </row>
    <row r="10" spans="1:5">
      <c r="A10" s="3">
        <v>7</v>
      </c>
      <c r="B10" s="22" t="s">
        <v>32</v>
      </c>
      <c r="C10" s="10">
        <v>12.5</v>
      </c>
      <c r="D10" s="2">
        <v>250</v>
      </c>
      <c r="E10" s="13">
        <f t="shared" si="0"/>
        <v>3125</v>
      </c>
    </row>
    <row r="11" spans="1:5" ht="19.5">
      <c r="A11" s="4" t="s">
        <v>8</v>
      </c>
      <c r="B11" s="4"/>
      <c r="C11" s="5"/>
      <c r="D11" s="5"/>
      <c r="E11" s="14">
        <f>SUM(E4:E10)</f>
        <v>23325</v>
      </c>
    </row>
    <row r="12" spans="1:5">
      <c r="A12" s="23" t="s">
        <v>9</v>
      </c>
      <c r="B12" s="23"/>
      <c r="C12" s="23"/>
      <c r="D12" s="23"/>
      <c r="E12" s="23"/>
    </row>
    <row r="13" spans="1:5">
      <c r="A13" s="9">
        <v>1</v>
      </c>
      <c r="B13" s="9" t="s">
        <v>20</v>
      </c>
      <c r="C13" s="8" t="s">
        <v>23</v>
      </c>
      <c r="D13" s="8">
        <v>350</v>
      </c>
      <c r="E13" s="15">
        <f>D13*7</f>
        <v>2450</v>
      </c>
    </row>
    <row r="14" spans="1:5">
      <c r="A14" s="9">
        <v>2</v>
      </c>
      <c r="B14" s="11" t="s">
        <v>24</v>
      </c>
      <c r="C14" s="8" t="s">
        <v>25</v>
      </c>
      <c r="D14" s="8" t="s">
        <v>31</v>
      </c>
      <c r="E14" s="15">
        <f>220*17</f>
        <v>3740</v>
      </c>
    </row>
    <row r="15" spans="1:5">
      <c r="A15" s="9">
        <v>3</v>
      </c>
      <c r="B15" s="9" t="s">
        <v>21</v>
      </c>
      <c r="C15" s="8" t="s">
        <v>26</v>
      </c>
      <c r="D15" s="8">
        <v>3000</v>
      </c>
      <c r="E15" s="15">
        <f>D15*3</f>
        <v>9000</v>
      </c>
    </row>
    <row r="16" spans="1:5">
      <c r="A16" s="9">
        <v>4</v>
      </c>
      <c r="B16" s="9" t="s">
        <v>28</v>
      </c>
      <c r="C16" s="8" t="s">
        <v>7</v>
      </c>
      <c r="D16" s="8">
        <v>4500</v>
      </c>
      <c r="E16" s="15">
        <f>D16*1</f>
        <v>4500</v>
      </c>
    </row>
    <row r="17" spans="1:5">
      <c r="A17" s="9"/>
      <c r="B17" s="9" t="s">
        <v>29</v>
      </c>
      <c r="C17" s="8" t="s">
        <v>7</v>
      </c>
      <c r="D17" s="8">
        <v>5000</v>
      </c>
      <c r="E17" s="15">
        <f>D17*1</f>
        <v>5000</v>
      </c>
    </row>
    <row r="18" spans="1:5">
      <c r="A18" s="3">
        <v>5</v>
      </c>
      <c r="B18" s="12" t="s">
        <v>22</v>
      </c>
      <c r="C18" s="8" t="s">
        <v>7</v>
      </c>
      <c r="D18" s="8">
        <v>12000</v>
      </c>
      <c r="E18" s="15">
        <v>2800</v>
      </c>
    </row>
    <row r="19" spans="1:5">
      <c r="A19" s="3">
        <v>6</v>
      </c>
      <c r="B19" s="12" t="s">
        <v>33</v>
      </c>
      <c r="C19" s="8" t="s">
        <v>7</v>
      </c>
      <c r="D19" s="8">
        <v>15000</v>
      </c>
      <c r="E19" s="15">
        <v>15000</v>
      </c>
    </row>
    <row r="20" spans="1:5">
      <c r="A20" s="3">
        <v>7</v>
      </c>
      <c r="B20" s="12" t="s">
        <v>34</v>
      </c>
      <c r="C20" s="8" t="s">
        <v>7</v>
      </c>
      <c r="D20" s="8">
        <v>17000</v>
      </c>
      <c r="E20" s="15">
        <v>17000</v>
      </c>
    </row>
    <row r="21" spans="1:5">
      <c r="A21" s="3">
        <v>7</v>
      </c>
      <c r="B21" s="6" t="s">
        <v>30</v>
      </c>
      <c r="C21" s="10" t="s">
        <v>27</v>
      </c>
      <c r="D21" s="10">
        <v>2900</v>
      </c>
      <c r="E21" s="16">
        <f>D21*7</f>
        <v>20300</v>
      </c>
    </row>
    <row r="22" spans="1:5" ht="19.5">
      <c r="A22" s="4" t="s">
        <v>10</v>
      </c>
      <c r="B22" s="4"/>
      <c r="C22" s="5"/>
      <c r="D22" s="5"/>
      <c r="E22" s="17">
        <f>SUM(E13:E21)</f>
        <v>79790</v>
      </c>
    </row>
    <row r="23" spans="1:5">
      <c r="A23" s="27" t="s">
        <v>11</v>
      </c>
      <c r="B23" s="27"/>
      <c r="C23" s="27"/>
      <c r="D23" s="27"/>
      <c r="E23" s="18">
        <f>E11+E22</f>
        <v>103115</v>
      </c>
    </row>
    <row r="24" spans="1:5">
      <c r="A24" s="7"/>
      <c r="B24" s="7"/>
      <c r="C24" s="7"/>
      <c r="D24" s="7"/>
      <c r="E24" s="19"/>
    </row>
    <row r="25" spans="1:5">
      <c r="A25" s="7"/>
      <c r="B25" s="7"/>
      <c r="C25" s="7"/>
      <c r="D25" s="7"/>
      <c r="E25" s="19"/>
    </row>
    <row r="26" spans="1:5">
      <c r="A26" s="25" t="s">
        <v>13</v>
      </c>
      <c r="B26" s="25"/>
      <c r="C26" s="25"/>
      <c r="D26" s="25"/>
      <c r="E26" s="18">
        <f>0.8*E23</f>
        <v>82492</v>
      </c>
    </row>
    <row r="27" spans="1:5">
      <c r="A27" s="26" t="s">
        <v>12</v>
      </c>
      <c r="B27" s="26"/>
      <c r="C27" s="26"/>
      <c r="D27" s="26"/>
      <c r="E27" s="20">
        <f>SUM(E23,E26)</f>
        <v>185607</v>
      </c>
    </row>
  </sheetData>
  <mergeCells count="6">
    <mergeCell ref="A3:E3"/>
    <mergeCell ref="A1:E1"/>
    <mergeCell ref="A26:D26"/>
    <mergeCell ref="A27:D27"/>
    <mergeCell ref="A23:D23"/>
    <mergeCell ref="A12:E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Лист1!schneverdinger_goldbirke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RePack by SPecialiST</cp:lastModifiedBy>
  <dcterms:created xsi:type="dcterms:W3CDTF">2020-01-17T07:29:45Z</dcterms:created>
  <dcterms:modified xsi:type="dcterms:W3CDTF">2021-01-18T15:11:34Z</dcterms:modified>
</cp:coreProperties>
</file>