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definedNames>
    <definedName name="_xlnm._FilterDatabase" localSheetId="0" hidden="1">Лист1!$B$3:$G$28</definedName>
  </definedNames>
  <calcPr calcId="145621"/>
</workbook>
</file>

<file path=xl/calcChain.xml><?xml version="1.0" encoding="utf-8"?>
<calcChain xmlns="http://schemas.openxmlformats.org/spreadsheetml/2006/main">
  <c r="G29" i="1" l="1"/>
  <c r="G30" i="1"/>
  <c r="G22" i="1"/>
  <c r="G20" i="1"/>
  <c r="G19" i="1"/>
  <c r="G39" i="1" l="1"/>
  <c r="G34" i="1"/>
  <c r="G35" i="1" s="1"/>
  <c r="G28" i="1"/>
  <c r="G27" i="1"/>
  <c r="G26" i="1"/>
  <c r="G23" i="1"/>
  <c r="G21" i="1"/>
  <c r="G16" i="1"/>
  <c r="G15" i="1"/>
  <c r="G14" i="1"/>
  <c r="G11" i="1"/>
  <c r="G10" i="1"/>
  <c r="G9" i="1"/>
  <c r="G8" i="1"/>
  <c r="G7" i="1"/>
  <c r="G6" i="1"/>
  <c r="G5" i="1"/>
  <c r="G12" i="1" l="1"/>
  <c r="G17" i="1"/>
  <c r="G24" i="1" s="1"/>
  <c r="G31" i="1" s="1"/>
  <c r="G40" i="1" l="1"/>
</calcChain>
</file>

<file path=xl/sharedStrings.xml><?xml version="1.0" encoding="utf-8"?>
<sst xmlns="http://schemas.openxmlformats.org/spreadsheetml/2006/main" count="60" uniqueCount="41">
  <si>
    <t>Наименование</t>
  </si>
  <si>
    <t>Ед.изм.</t>
  </si>
  <si>
    <t xml:space="preserve">Количество </t>
  </si>
  <si>
    <t>Стоимость, руб</t>
  </si>
  <si>
    <t>м2</t>
  </si>
  <si>
    <t>Геотекстиль "Базовый"(для устройства дорожек)</t>
  </si>
  <si>
    <t>Террасная доска</t>
  </si>
  <si>
    <t>Планировочный грунт</t>
  </si>
  <si>
    <t>м3</t>
  </si>
  <si>
    <t>Плодородный грунт</t>
  </si>
  <si>
    <t>Плёнка ПВХ Reexo для прудов (чёрная) 1,40 х 30 м, толщина 0,5 мм</t>
  </si>
  <si>
    <t>ИТОГО:</t>
  </si>
  <si>
    <t>шт</t>
  </si>
  <si>
    <t>Ландшафтный низковольтный светильник LUMMONDO Antik PL01-450</t>
  </si>
  <si>
    <t>Ландшафтный низковольтный светильник LUMMONDO Antik WL04</t>
  </si>
  <si>
    <t>Светильник для пруда и сада Pondtech 927 Led (White)</t>
  </si>
  <si>
    <t>Растения согласно ассортиментной ведомости</t>
  </si>
  <si>
    <t>Посадка растений/демонтаж (30% от стоимости посадочного материала)</t>
  </si>
  <si>
    <t xml:space="preserve"> ОБЩАЯ СТОИМОСТЬ РЕАЛИЗАЦИИ ВЫСТАВОЧНОГО САДА:</t>
  </si>
  <si>
    <t>Камень натуральный травертин</t>
  </si>
  <si>
    <t>Всего, руб</t>
  </si>
  <si>
    <t>СМЕТА К ПРОЕКТУ ВЫСТАВОЧНОГО САДА " AMOUR"</t>
  </si>
  <si>
    <t xml:space="preserve">  Стоимость основных материалов</t>
  </si>
  <si>
    <t>Металлоконструкции для устройства настила из террасной доски</t>
  </si>
  <si>
    <t>Стоимость МАФ</t>
  </si>
  <si>
    <t>Стоимость строительно - монтажных работ</t>
  </si>
  <si>
    <t>Монтаж сборной конструкции ротонды</t>
  </si>
  <si>
    <t>Устройство водоема</t>
  </si>
  <si>
    <t>Монтаж настила из террасной доски</t>
  </si>
  <si>
    <t>Устройство мощения из натурального камня</t>
  </si>
  <si>
    <t>Монтаж системы освещения</t>
  </si>
  <si>
    <t>Фитостены (стоимость включает затраты на монтаж)</t>
  </si>
  <si>
    <t>Стоимость осветительных приборов</t>
  </si>
  <si>
    <t>Ландшафтный низковольтный светильник LUMMONDO Antik WL02</t>
  </si>
  <si>
    <t>Кресло</t>
  </si>
  <si>
    <t>Прочие расходы</t>
  </si>
  <si>
    <t>Транспортные расходы</t>
  </si>
  <si>
    <t>Расходы на демонтаж</t>
  </si>
  <si>
    <t>Ландшафтный светильник ручной работы</t>
  </si>
  <si>
    <t>Посадочный материал и работы по озеленению сада</t>
  </si>
  <si>
    <t>Ротонда - сборная конструкция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</si>
</sst>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alibri"/>
      <scheme val="minor"/>
    </font>
    <font>
      <sz val="10"/>
      <color theme="1"/>
      <name val="Arial"/>
    </font>
    <font>
      <sz val="12"/>
      <color theme="1"/>
      <name val="Calibri"/>
      <scheme val="minor"/>
    </font>
    <font>
      <sz val="14"/>
      <color theme="1"/>
      <name val="Myriad Pro"/>
    </font>
    <font>
      <b/>
      <sz val="12"/>
      <color theme="1"/>
      <name val="Arial"/>
    </font>
    <font>
      <b/>
      <sz val="14"/>
      <color theme="1"/>
      <name val="Myriad Pro"/>
    </font>
    <font>
      <sz val="12"/>
      <color theme="1"/>
      <name val="Arial"/>
    </font>
    <font>
      <b/>
      <sz val="12"/>
      <name val="Arial"/>
    </font>
    <font>
      <sz val="12"/>
      <name val="Arial"/>
    </font>
    <font>
      <b/>
      <sz val="14"/>
      <name val="Myriad Pro"/>
    </font>
    <font>
      <sz val="14"/>
      <name val="Myriad Pro"/>
    </font>
    <font>
      <sz val="14"/>
      <color theme="3" tint="0.39997558519241921"/>
      <name val="Myriad Pro"/>
    </font>
    <font>
      <sz val="14"/>
      <color indexed="2"/>
      <name val="Myriad Pro"/>
    </font>
    <font>
      <b/>
      <sz val="14"/>
      <color indexed="2"/>
      <name val="Myriad Pro"/>
    </font>
    <font>
      <b/>
      <sz val="14"/>
      <color theme="3" tint="0.39997558519241921"/>
      <name val="Myriad Pro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>
      <alignment horizontal="center"/>
    </xf>
    <xf numFmtId="0" fontId="2" fillId="0" borderId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8" fillId="0" borderId="5" xfId="1" applyFont="1" applyBorder="1" applyAlignment="1">
      <alignment horizontal="left" wrapText="1"/>
    </xf>
    <xf numFmtId="0" fontId="8" fillId="0" borderId="5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5" xfId="1" applyFont="1" applyBorder="1" applyAlignment="1">
      <alignment horizontal="left"/>
    </xf>
    <xf numFmtId="0" fontId="8" fillId="0" borderId="5" xfId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 vertical="center"/>
    </xf>
    <xf numFmtId="0" fontId="6" fillId="0" borderId="5" xfId="0" applyFont="1" applyBorder="1"/>
    <xf numFmtId="164" fontId="6" fillId="0" borderId="5" xfId="0" applyNumberFormat="1" applyFont="1" applyBorder="1" applyAlignment="1">
      <alignment horizontal="center"/>
    </xf>
    <xf numFmtId="0" fontId="11" fillId="0" borderId="0" xfId="1" applyFont="1" applyAlignment="1">
      <alignment horizontal="left"/>
    </xf>
    <xf numFmtId="0" fontId="7" fillId="0" borderId="5" xfId="1" applyFont="1" applyBorder="1" applyAlignment="1">
      <alignment horizontal="right"/>
    </xf>
    <xf numFmtId="1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6" fillId="0" borderId="6" xfId="0" applyFont="1" applyBorder="1"/>
    <xf numFmtId="0" fontId="8" fillId="0" borderId="5" xfId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4" fillId="0" borderId="6" xfId="0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0" fontId="4" fillId="0" borderId="5" xfId="0" applyFont="1" applyBorder="1"/>
    <xf numFmtId="0" fontId="6" fillId="0" borderId="7" xfId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3" fillId="0" borderId="0" xfId="2" applyFont="1"/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6" fillId="0" borderId="7" xfId="0" applyFont="1" applyBorder="1"/>
    <xf numFmtId="0" fontId="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4" xfId="0" applyFont="1" applyBorder="1"/>
    <xf numFmtId="0" fontId="7" fillId="3" borderId="5" xfId="1" applyFont="1" applyFill="1" applyBorder="1" applyAlignment="1">
      <alignment horizontal="right"/>
    </xf>
    <xf numFmtId="0" fontId="4" fillId="0" borderId="6" xfId="0" applyFont="1" applyBorder="1" applyAlignment="1">
      <alignment horizontal="center" vertical="top"/>
    </xf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6" fillId="2" borderId="9" xfId="0" applyFont="1" applyFill="1" applyBorder="1"/>
    <xf numFmtId="1" fontId="4" fillId="2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/>
    </xf>
    <xf numFmtId="0" fontId="15" fillId="0" borderId="0" xfId="0" applyFont="1" applyBorder="1"/>
    <xf numFmtId="0" fontId="16" fillId="0" borderId="5" xfId="0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6" fillId="0" borderId="5" xfId="0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60"/>
  <sheetViews>
    <sheetView tabSelected="1" topLeftCell="A16" workbookViewId="0">
      <selection activeCell="D44" sqref="D44"/>
    </sheetView>
  </sheetViews>
  <sheetFormatPr defaultColWidth="9.140625" defaultRowHeight="18"/>
  <cols>
    <col min="1" max="1" width="4.7109375" style="1" bestFit="1" customWidth="1"/>
    <col min="2" max="2" width="4" style="1" bestFit="1" customWidth="1"/>
    <col min="3" max="3" width="93.140625" style="1" bestFit="1" customWidth="1"/>
    <col min="4" max="4" width="13.5703125" style="1" bestFit="1" customWidth="1"/>
    <col min="5" max="5" width="17.140625" style="1" bestFit="1" customWidth="1"/>
    <col min="6" max="6" width="15.85546875" style="2" bestFit="1" customWidth="1"/>
    <col min="7" max="7" width="19.140625" style="3" bestFit="1" customWidth="1"/>
    <col min="8" max="8" width="5.5703125" style="1" bestFit="1" customWidth="1"/>
    <col min="9" max="9" width="4.7109375" style="1" bestFit="1" customWidth="1"/>
    <col min="10" max="10" width="9.42578125" style="3" bestFit="1" customWidth="1"/>
    <col min="11" max="11" width="2.7109375" style="1" bestFit="1" customWidth="1"/>
    <col min="12" max="12" width="3.28515625" style="1" bestFit="1" customWidth="1"/>
    <col min="13" max="13" width="41.42578125" style="1" bestFit="1" customWidth="1"/>
    <col min="14" max="14" width="7.140625" style="2" bestFit="1" customWidth="1"/>
    <col min="15" max="15" width="5.7109375" style="2" bestFit="1" customWidth="1"/>
    <col min="16" max="16" width="9.42578125" style="2" bestFit="1" customWidth="1"/>
    <col min="17" max="17" width="11.28515625" style="2" bestFit="1" customWidth="1"/>
    <col min="18" max="18" width="8.7109375" style="1" bestFit="1" customWidth="1"/>
    <col min="19" max="19" width="11.42578125" style="1" bestFit="1" customWidth="1"/>
    <col min="20" max="20" width="9.140625" style="1" bestFit="1"/>
    <col min="21" max="21" width="28.85546875" style="1" bestFit="1" customWidth="1"/>
    <col min="22" max="23" width="9.140625" style="1" bestFit="1"/>
    <col min="24" max="24" width="21.42578125" style="1" bestFit="1" customWidth="1"/>
    <col min="25" max="25" width="9.140625" style="1" bestFit="1"/>
    <col min="26" max="16384" width="9.140625" style="1"/>
  </cols>
  <sheetData>
    <row r="2" spans="2:27" ht="51" customHeight="1">
      <c r="B2" s="83" t="s">
        <v>21</v>
      </c>
      <c r="C2" s="83"/>
      <c r="D2" s="83"/>
      <c r="E2" s="83"/>
      <c r="F2" s="83"/>
      <c r="G2" s="83"/>
      <c r="U2" s="3"/>
      <c r="V2" s="4"/>
      <c r="Y2" s="3"/>
      <c r="Z2" s="3"/>
      <c r="AA2" s="3"/>
    </row>
    <row r="3" spans="2:27" ht="31.5">
      <c r="B3" s="5"/>
      <c r="C3" s="6" t="s">
        <v>0</v>
      </c>
      <c r="D3" s="7" t="s">
        <v>1</v>
      </c>
      <c r="E3" s="8" t="s">
        <v>2</v>
      </c>
      <c r="F3" s="8" t="s">
        <v>3</v>
      </c>
      <c r="G3" s="9" t="s">
        <v>20</v>
      </c>
      <c r="U3" s="3"/>
      <c r="V3" s="4"/>
      <c r="Y3" s="3"/>
      <c r="Z3" s="3"/>
      <c r="AA3" s="3"/>
    </row>
    <row r="4" spans="2:27" ht="38.25" customHeight="1">
      <c r="B4" s="10"/>
      <c r="C4" s="11" t="s">
        <v>22</v>
      </c>
      <c r="D4" s="12"/>
      <c r="E4" s="12"/>
      <c r="F4" s="12"/>
      <c r="G4" s="13"/>
      <c r="J4" s="14"/>
      <c r="K4" s="14"/>
      <c r="M4" s="15"/>
      <c r="O4" s="14"/>
      <c r="P4" s="14"/>
      <c r="Q4" s="14"/>
      <c r="U4" s="3"/>
      <c r="V4" s="4"/>
      <c r="Y4" s="3"/>
      <c r="Z4" s="3"/>
      <c r="AA4" s="3"/>
    </row>
    <row r="5" spans="2:27" s="2" customFormat="1">
      <c r="B5" s="16">
        <v>1</v>
      </c>
      <c r="C5" s="17" t="s">
        <v>23</v>
      </c>
      <c r="D5" s="18" t="s">
        <v>4</v>
      </c>
      <c r="E5" s="19">
        <v>50</v>
      </c>
      <c r="F5" s="19">
        <v>2000</v>
      </c>
      <c r="G5" s="20">
        <f>E5*F5</f>
        <v>100000</v>
      </c>
      <c r="I5" s="21"/>
      <c r="M5" s="22"/>
      <c r="N5" s="23"/>
      <c r="X5" s="14"/>
      <c r="Y5" s="14"/>
      <c r="Z5" s="14"/>
    </row>
    <row r="6" spans="2:27">
      <c r="B6" s="16">
        <v>2</v>
      </c>
      <c r="C6" s="17" t="s">
        <v>19</v>
      </c>
      <c r="D6" s="18" t="s">
        <v>4</v>
      </c>
      <c r="E6" s="19">
        <v>26</v>
      </c>
      <c r="F6" s="19">
        <v>3243</v>
      </c>
      <c r="G6" s="20">
        <f>E6*F6</f>
        <v>84318</v>
      </c>
      <c r="I6" s="21"/>
      <c r="L6" s="21"/>
      <c r="M6" s="24"/>
      <c r="N6" s="25"/>
      <c r="U6" s="3"/>
      <c r="V6" s="26"/>
      <c r="Y6" s="3"/>
      <c r="Z6" s="3"/>
      <c r="AA6" s="3"/>
    </row>
    <row r="7" spans="2:27">
      <c r="B7" s="16">
        <v>3</v>
      </c>
      <c r="C7" s="17" t="s">
        <v>5</v>
      </c>
      <c r="D7" s="18" t="s">
        <v>4</v>
      </c>
      <c r="E7" s="19">
        <v>16</v>
      </c>
      <c r="F7" s="19">
        <v>60</v>
      </c>
      <c r="G7" s="20">
        <f>E7*F7</f>
        <v>960</v>
      </c>
      <c r="I7" s="21"/>
      <c r="J7" s="27"/>
      <c r="L7" s="21"/>
      <c r="M7" s="24"/>
      <c r="N7" s="25"/>
      <c r="U7" s="3"/>
      <c r="V7" s="28"/>
      <c r="Y7" s="3"/>
      <c r="Z7" s="3"/>
      <c r="AA7" s="3"/>
    </row>
    <row r="8" spans="2:27">
      <c r="B8" s="16">
        <v>4</v>
      </c>
      <c r="C8" s="29" t="s">
        <v>6</v>
      </c>
      <c r="D8" s="30" t="s">
        <v>4</v>
      </c>
      <c r="E8" s="31">
        <v>32</v>
      </c>
      <c r="F8" s="19">
        <v>2700</v>
      </c>
      <c r="G8" s="32">
        <f>E8*F8</f>
        <v>86400</v>
      </c>
      <c r="I8" s="21"/>
      <c r="J8" s="2"/>
      <c r="L8" s="21"/>
      <c r="M8" s="33"/>
      <c r="N8" s="34"/>
      <c r="Q8" s="27"/>
      <c r="U8" s="3"/>
      <c r="Y8" s="3"/>
      <c r="Z8" s="3"/>
      <c r="AA8" s="3"/>
    </row>
    <row r="9" spans="2:27">
      <c r="B9" s="16">
        <v>5</v>
      </c>
      <c r="C9" s="35" t="s">
        <v>7</v>
      </c>
      <c r="D9" s="18" t="s">
        <v>8</v>
      </c>
      <c r="E9" s="36">
        <v>25</v>
      </c>
      <c r="F9" s="19">
        <v>450</v>
      </c>
      <c r="G9" s="32">
        <f>E9*F9</f>
        <v>11250</v>
      </c>
      <c r="J9" s="2"/>
      <c r="L9" s="21"/>
      <c r="M9" s="37"/>
      <c r="N9" s="25"/>
      <c r="U9" s="3"/>
      <c r="Y9" s="3"/>
      <c r="Z9" s="3"/>
      <c r="AA9" s="3"/>
    </row>
    <row r="10" spans="2:27">
      <c r="B10" s="16">
        <v>6</v>
      </c>
      <c r="C10" s="35" t="s">
        <v>9</v>
      </c>
      <c r="D10" s="30" t="s">
        <v>8</v>
      </c>
      <c r="E10" s="31">
        <v>8</v>
      </c>
      <c r="F10" s="19">
        <v>840</v>
      </c>
      <c r="G10" s="32">
        <f>E10*F10</f>
        <v>6720</v>
      </c>
      <c r="J10" s="2"/>
      <c r="L10" s="3"/>
      <c r="N10" s="34"/>
      <c r="U10" s="3"/>
      <c r="Y10" s="3"/>
      <c r="Z10" s="3"/>
      <c r="AA10" s="3"/>
    </row>
    <row r="11" spans="2:27">
      <c r="B11" s="16">
        <v>7</v>
      </c>
      <c r="C11" s="35" t="s">
        <v>10</v>
      </c>
      <c r="D11" s="30" t="s">
        <v>4</v>
      </c>
      <c r="E11" s="31">
        <v>6</v>
      </c>
      <c r="F11" s="19">
        <v>230</v>
      </c>
      <c r="G11" s="32">
        <f>E11*F11</f>
        <v>1380</v>
      </c>
      <c r="J11" s="2"/>
      <c r="L11" s="3"/>
      <c r="N11" s="34"/>
      <c r="U11" s="3"/>
      <c r="Y11" s="3"/>
      <c r="Z11" s="3"/>
      <c r="AA11" s="3"/>
    </row>
    <row r="12" spans="2:27">
      <c r="B12" s="16"/>
      <c r="C12" s="38" t="s">
        <v>11</v>
      </c>
      <c r="D12" s="30"/>
      <c r="E12" s="31"/>
      <c r="F12" s="19"/>
      <c r="G12" s="39">
        <f>SUM(G5:G11)</f>
        <v>291028</v>
      </c>
      <c r="J12" s="2"/>
      <c r="L12" s="3"/>
      <c r="N12" s="34"/>
      <c r="U12" s="3"/>
      <c r="Y12" s="3"/>
      <c r="Z12" s="3"/>
      <c r="AA12" s="3"/>
    </row>
    <row r="13" spans="2:27" ht="37.5" customHeight="1">
      <c r="B13" s="16"/>
      <c r="C13" s="40" t="s">
        <v>24</v>
      </c>
      <c r="D13" s="35"/>
      <c r="E13" s="35"/>
      <c r="F13" s="35"/>
      <c r="G13" s="41"/>
      <c r="I13" s="21"/>
      <c r="J13" s="2"/>
      <c r="L13" s="3"/>
      <c r="N13" s="34"/>
      <c r="U13" s="3"/>
      <c r="V13" s="26"/>
      <c r="Y13" s="3"/>
      <c r="Z13" s="3"/>
      <c r="AA13" s="3"/>
    </row>
    <row r="14" spans="2:27">
      <c r="B14" s="16">
        <v>8</v>
      </c>
      <c r="C14" s="91" t="s">
        <v>34</v>
      </c>
      <c r="D14" s="42" t="s">
        <v>12</v>
      </c>
      <c r="E14" s="31">
        <v>4</v>
      </c>
      <c r="F14" s="31">
        <v>10000</v>
      </c>
      <c r="G14" s="43">
        <f>E14*F14</f>
        <v>40000</v>
      </c>
      <c r="I14" s="21"/>
      <c r="J14" s="27"/>
      <c r="L14" s="3"/>
      <c r="M14" s="44"/>
      <c r="N14" s="45"/>
      <c r="U14" s="3"/>
      <c r="V14" s="28"/>
      <c r="Y14" s="3"/>
      <c r="Z14" s="3"/>
      <c r="AA14" s="3"/>
    </row>
    <row r="15" spans="2:27">
      <c r="B15" s="16">
        <v>9</v>
      </c>
      <c r="C15" s="84" t="s">
        <v>31</v>
      </c>
      <c r="D15" s="31" t="s">
        <v>12</v>
      </c>
      <c r="E15" s="31">
        <v>6</v>
      </c>
      <c r="F15" s="31">
        <v>25000</v>
      </c>
      <c r="G15" s="43">
        <f>E15*F15</f>
        <v>150000</v>
      </c>
      <c r="I15" s="21"/>
      <c r="J15" s="2"/>
      <c r="L15" s="3"/>
      <c r="M15" s="33"/>
      <c r="N15" s="34"/>
      <c r="U15" s="3"/>
      <c r="V15" s="28"/>
      <c r="Y15" s="3"/>
      <c r="Z15" s="3"/>
      <c r="AA15" s="3"/>
    </row>
    <row r="16" spans="2:27">
      <c r="B16" s="16">
        <v>10</v>
      </c>
      <c r="C16" s="84" t="s">
        <v>40</v>
      </c>
      <c r="D16" s="31" t="s">
        <v>12</v>
      </c>
      <c r="E16" s="31">
        <v>1</v>
      </c>
      <c r="F16" s="31">
        <v>200000</v>
      </c>
      <c r="G16" s="43">
        <f>E16*F16</f>
        <v>200000</v>
      </c>
      <c r="I16" s="21"/>
      <c r="J16" s="2"/>
      <c r="L16" s="3"/>
      <c r="M16" s="46"/>
      <c r="N16" s="15"/>
      <c r="U16" s="3"/>
      <c r="V16" s="28"/>
      <c r="Y16" s="3"/>
      <c r="Z16" s="3"/>
      <c r="AA16" s="3"/>
    </row>
    <row r="17" spans="2:31">
      <c r="B17" s="16"/>
      <c r="C17" s="38" t="s">
        <v>11</v>
      </c>
      <c r="D17" s="31"/>
      <c r="E17" s="31"/>
      <c r="F17" s="31"/>
      <c r="G17" s="47">
        <f>SUM(G14:G16)</f>
        <v>390000</v>
      </c>
      <c r="I17" s="21"/>
      <c r="J17" s="2"/>
      <c r="L17" s="3"/>
      <c r="M17" s="28"/>
      <c r="N17" s="48"/>
      <c r="O17" s="3"/>
      <c r="P17" s="3"/>
      <c r="Q17" s="3"/>
      <c r="U17" s="3"/>
      <c r="V17" s="28"/>
      <c r="Y17" s="3"/>
      <c r="Z17" s="3"/>
      <c r="AA17" s="3"/>
    </row>
    <row r="18" spans="2:31">
      <c r="B18" s="16"/>
      <c r="C18" s="49" t="s">
        <v>25</v>
      </c>
      <c r="D18" s="19"/>
      <c r="E18" s="19"/>
      <c r="F18" s="19"/>
      <c r="G18" s="20"/>
      <c r="I18" s="21"/>
      <c r="J18" s="2"/>
      <c r="L18" s="3"/>
      <c r="N18" s="3"/>
      <c r="U18" s="3"/>
      <c r="Y18" s="3"/>
      <c r="Z18" s="3"/>
      <c r="AA18" s="3"/>
    </row>
    <row r="19" spans="2:31">
      <c r="B19" s="50">
        <v>11</v>
      </c>
      <c r="C19" s="84" t="s">
        <v>26</v>
      </c>
      <c r="D19" s="19"/>
      <c r="E19" s="19"/>
      <c r="F19" s="19">
        <v>100000</v>
      </c>
      <c r="G19" s="20">
        <f>F19</f>
        <v>100000</v>
      </c>
      <c r="I19" s="21"/>
      <c r="J19" s="2"/>
      <c r="K19" s="3"/>
      <c r="L19" s="3"/>
      <c r="N19" s="3"/>
      <c r="U19" s="3"/>
      <c r="Y19" s="3"/>
      <c r="Z19" s="3"/>
      <c r="AA19" s="3"/>
      <c r="AC19" s="3"/>
      <c r="AD19" s="3"/>
      <c r="AE19" s="3"/>
    </row>
    <row r="20" spans="2:31">
      <c r="B20" s="50">
        <v>12</v>
      </c>
      <c r="C20" s="84" t="s">
        <v>27</v>
      </c>
      <c r="D20" s="19"/>
      <c r="E20" s="19"/>
      <c r="F20" s="19">
        <v>180000</v>
      </c>
      <c r="G20" s="20">
        <f>F20</f>
        <v>180000</v>
      </c>
      <c r="J20" s="2"/>
      <c r="K20" s="3"/>
      <c r="N20" s="3"/>
      <c r="U20" s="3"/>
      <c r="V20" s="51"/>
      <c r="Y20" s="3"/>
      <c r="Z20" s="3"/>
      <c r="AA20" s="3"/>
      <c r="AC20" s="3"/>
      <c r="AD20" s="3"/>
      <c r="AE20" s="3"/>
    </row>
    <row r="21" spans="2:31">
      <c r="B21" s="50">
        <v>13</v>
      </c>
      <c r="C21" s="88" t="s">
        <v>28</v>
      </c>
      <c r="D21" s="85" t="s">
        <v>4</v>
      </c>
      <c r="E21" s="19">
        <v>30</v>
      </c>
      <c r="F21" s="19">
        <v>2000</v>
      </c>
      <c r="G21" s="20">
        <f>E21*F21</f>
        <v>60000</v>
      </c>
      <c r="I21" s="21"/>
      <c r="M21" s="28"/>
      <c r="N21" s="48"/>
      <c r="O21" s="3"/>
      <c r="P21" s="3"/>
      <c r="Q21" s="3"/>
      <c r="U21" s="3"/>
      <c r="V21" s="51"/>
      <c r="Y21" s="3"/>
      <c r="Z21" s="3"/>
      <c r="AA21" s="3"/>
    </row>
    <row r="22" spans="2:31">
      <c r="B22" s="50">
        <v>14</v>
      </c>
      <c r="C22" s="84" t="s">
        <v>29</v>
      </c>
      <c r="D22" s="86" t="s">
        <v>4</v>
      </c>
      <c r="E22" s="19">
        <v>26</v>
      </c>
      <c r="F22" s="19">
        <v>5000</v>
      </c>
      <c r="G22" s="20">
        <f>E22*F22</f>
        <v>130000</v>
      </c>
      <c r="I22" s="21"/>
      <c r="M22" s="28"/>
      <c r="N22" s="48"/>
      <c r="O22" s="3"/>
      <c r="P22" s="3"/>
      <c r="Q22" s="3"/>
      <c r="U22" s="3"/>
      <c r="V22" s="51"/>
      <c r="Y22" s="3"/>
      <c r="Z22" s="3"/>
      <c r="AA22" s="3"/>
    </row>
    <row r="23" spans="2:31">
      <c r="B23" s="50">
        <v>15</v>
      </c>
      <c r="C23" s="87" t="s">
        <v>30</v>
      </c>
      <c r="D23" s="53"/>
      <c r="E23" s="53"/>
      <c r="F23" s="53">
        <v>20000</v>
      </c>
      <c r="G23" s="54">
        <f>E23*F23</f>
        <v>0</v>
      </c>
      <c r="I23" s="21"/>
      <c r="M23" s="28"/>
      <c r="N23" s="48"/>
      <c r="O23" s="3"/>
      <c r="P23" s="3"/>
      <c r="Q23" s="3"/>
      <c r="U23" s="3"/>
      <c r="V23" s="51"/>
      <c r="Y23" s="3"/>
      <c r="Z23" s="3"/>
      <c r="AA23" s="3"/>
    </row>
    <row r="24" spans="2:31">
      <c r="B24" s="55"/>
      <c r="C24" s="38" t="s">
        <v>11</v>
      </c>
      <c r="D24" s="30"/>
      <c r="E24" s="19"/>
      <c r="F24" s="19"/>
      <c r="G24" s="39">
        <f>SUM(G19:G23)</f>
        <v>470000</v>
      </c>
      <c r="J24" s="2"/>
      <c r="M24" s="28"/>
      <c r="N24" s="56"/>
      <c r="P24" s="3"/>
      <c r="Q24" s="27"/>
      <c r="U24" s="57"/>
    </row>
    <row r="25" spans="2:31" ht="36.75" customHeight="1">
      <c r="B25" s="58"/>
      <c r="C25" s="89" t="s">
        <v>32</v>
      </c>
      <c r="D25" s="11"/>
      <c r="E25" s="11"/>
      <c r="F25" s="11"/>
      <c r="G25" s="59"/>
      <c r="J25" s="27"/>
      <c r="N25" s="3"/>
      <c r="O25" s="60"/>
      <c r="P25" s="3"/>
      <c r="Q25" s="27"/>
      <c r="U25" s="57"/>
    </row>
    <row r="26" spans="2:31">
      <c r="B26" s="50">
        <v>16</v>
      </c>
      <c r="C26" s="29" t="s">
        <v>13</v>
      </c>
      <c r="D26" s="61" t="s">
        <v>12</v>
      </c>
      <c r="E26" s="62">
        <v>9</v>
      </c>
      <c r="F26" s="62">
        <v>6730</v>
      </c>
      <c r="G26" s="63">
        <f>E26*F26</f>
        <v>60570</v>
      </c>
      <c r="J26" s="27"/>
      <c r="N26" s="3"/>
      <c r="O26" s="60"/>
      <c r="P26" s="3"/>
      <c r="Q26" s="27"/>
      <c r="U26" s="57"/>
    </row>
    <row r="27" spans="2:31">
      <c r="B27" s="50">
        <v>17</v>
      </c>
      <c r="C27" s="17" t="s">
        <v>14</v>
      </c>
      <c r="D27" s="61" t="s">
        <v>12</v>
      </c>
      <c r="E27" s="62">
        <v>11</v>
      </c>
      <c r="F27" s="62">
        <v>5090</v>
      </c>
      <c r="G27" s="63">
        <f>E27*F27</f>
        <v>55990</v>
      </c>
      <c r="J27" s="27"/>
      <c r="N27" s="3"/>
      <c r="O27" s="60"/>
      <c r="P27" s="3"/>
      <c r="Q27" s="27"/>
      <c r="U27" s="57"/>
    </row>
    <row r="28" spans="2:31">
      <c r="B28" s="50">
        <v>18</v>
      </c>
      <c r="C28" s="29" t="s">
        <v>15</v>
      </c>
      <c r="D28" s="61" t="s">
        <v>12</v>
      </c>
      <c r="E28" s="62">
        <v>5</v>
      </c>
      <c r="F28" s="62">
        <v>5700</v>
      </c>
      <c r="G28" s="63">
        <f>E28*F28</f>
        <v>28500</v>
      </c>
      <c r="J28" s="27"/>
      <c r="N28" s="3"/>
      <c r="O28" s="60"/>
      <c r="P28" s="3"/>
      <c r="Q28" s="27"/>
      <c r="U28" s="57"/>
    </row>
    <row r="29" spans="2:31">
      <c r="B29" s="50">
        <v>19</v>
      </c>
      <c r="C29" s="90" t="s">
        <v>33</v>
      </c>
      <c r="D29" s="61" t="s">
        <v>12</v>
      </c>
      <c r="E29" s="62">
        <v>6</v>
      </c>
      <c r="F29" s="62">
        <v>7200</v>
      </c>
      <c r="G29" s="63">
        <f t="shared" ref="G29:G30" si="0">E29*F29</f>
        <v>43200</v>
      </c>
      <c r="J29" s="27"/>
      <c r="N29" s="3"/>
      <c r="O29" s="60"/>
      <c r="P29" s="3"/>
      <c r="Q29" s="27"/>
      <c r="U29" s="57"/>
    </row>
    <row r="30" spans="2:31">
      <c r="B30" s="50">
        <v>20</v>
      </c>
      <c r="C30" s="90" t="s">
        <v>38</v>
      </c>
      <c r="D30" s="61" t="s">
        <v>12</v>
      </c>
      <c r="E30" s="62">
        <v>1</v>
      </c>
      <c r="F30" s="62">
        <v>25000</v>
      </c>
      <c r="G30" s="63">
        <f t="shared" si="0"/>
        <v>25000</v>
      </c>
      <c r="J30" s="27"/>
      <c r="N30" s="3"/>
      <c r="O30" s="60"/>
      <c r="P30" s="3"/>
      <c r="Q30" s="27"/>
      <c r="U30" s="57"/>
    </row>
    <row r="31" spans="2:31">
      <c r="B31" s="16"/>
      <c r="C31" s="38" t="s">
        <v>11</v>
      </c>
      <c r="D31" s="61"/>
      <c r="E31" s="19"/>
      <c r="F31" s="19"/>
      <c r="G31" s="64">
        <f>SUM(G26:G28)</f>
        <v>145060</v>
      </c>
      <c r="J31" s="27"/>
      <c r="N31" s="3"/>
      <c r="O31" s="60"/>
      <c r="P31" s="3"/>
      <c r="Q31" s="27"/>
      <c r="U31" s="57"/>
    </row>
    <row r="32" spans="2:31" ht="38.25" customHeight="1">
      <c r="B32" s="58"/>
      <c r="C32" s="92" t="s">
        <v>39</v>
      </c>
      <c r="D32" s="11"/>
      <c r="E32" s="11"/>
      <c r="F32" s="11"/>
      <c r="G32" s="59"/>
      <c r="J32" s="2"/>
      <c r="M32" s="28"/>
      <c r="N32" s="34"/>
      <c r="O32" s="3"/>
    </row>
    <row r="33" spans="2:21">
      <c r="B33" s="55">
        <v>21</v>
      </c>
      <c r="C33" s="35" t="s">
        <v>16</v>
      </c>
      <c r="D33" s="65"/>
      <c r="E33" s="19"/>
      <c r="F33" s="19"/>
      <c r="G33" s="43">
        <v>305700</v>
      </c>
      <c r="J33" s="27"/>
      <c r="N33" s="34"/>
      <c r="O33" s="3"/>
      <c r="Q33" s="27"/>
    </row>
    <row r="34" spans="2:21">
      <c r="B34" s="55">
        <v>22</v>
      </c>
      <c r="C34" s="52" t="s">
        <v>17</v>
      </c>
      <c r="D34" s="66"/>
      <c r="E34" s="19"/>
      <c r="F34" s="31"/>
      <c r="G34" s="20">
        <f>G33*0.3</f>
        <v>91710</v>
      </c>
      <c r="J34" s="27"/>
      <c r="N34" s="34"/>
      <c r="O34" s="3"/>
      <c r="Q34" s="27"/>
    </row>
    <row r="35" spans="2:21">
      <c r="B35" s="67"/>
      <c r="C35" s="38" t="s">
        <v>11</v>
      </c>
      <c r="D35" s="31"/>
      <c r="E35" s="19"/>
      <c r="F35" s="31"/>
      <c r="G35" s="68">
        <f>SUM(G33:G34)</f>
        <v>397410</v>
      </c>
      <c r="J35" s="69"/>
      <c r="K35" s="70"/>
      <c r="N35" s="34"/>
      <c r="O35" s="3"/>
      <c r="Q35" s="27"/>
    </row>
    <row r="36" spans="2:21" ht="37.5" customHeight="1">
      <c r="B36" s="58"/>
      <c r="C36" s="92" t="s">
        <v>35</v>
      </c>
      <c r="D36" s="11"/>
      <c r="E36" s="11"/>
      <c r="F36" s="11"/>
      <c r="G36" s="59"/>
    </row>
    <row r="37" spans="2:21">
      <c r="B37" s="55">
        <v>23</v>
      </c>
      <c r="C37" s="87" t="s">
        <v>36</v>
      </c>
      <c r="D37" s="53"/>
      <c r="E37" s="53"/>
      <c r="F37" s="53"/>
      <c r="G37" s="54">
        <v>100000</v>
      </c>
    </row>
    <row r="38" spans="2:21">
      <c r="B38" s="55">
        <v>24</v>
      </c>
      <c r="C38" s="87" t="s">
        <v>37</v>
      </c>
      <c r="D38" s="53"/>
      <c r="E38" s="53"/>
      <c r="F38" s="53"/>
      <c r="G38" s="54">
        <v>100000</v>
      </c>
    </row>
    <row r="39" spans="2:21">
      <c r="B39" s="71"/>
      <c r="C39" s="72" t="s">
        <v>11</v>
      </c>
      <c r="D39" s="53"/>
      <c r="E39" s="53"/>
      <c r="F39" s="53"/>
      <c r="G39" s="73">
        <f>SUM(G37:G38)</f>
        <v>200000</v>
      </c>
      <c r="U39" s="24"/>
    </row>
    <row r="40" spans="2:21" ht="18.75" thickBot="1">
      <c r="B40" s="74"/>
      <c r="C40" s="75" t="s">
        <v>18</v>
      </c>
      <c r="D40" s="76"/>
      <c r="E40" s="77"/>
      <c r="F40" s="77"/>
      <c r="G40" s="78">
        <f>G12+G17+G24+G31+G35+G39</f>
        <v>1893498</v>
      </c>
      <c r="U40" s="24"/>
    </row>
    <row r="41" spans="2:21">
      <c r="C41" s="79"/>
      <c r="D41" s="80"/>
      <c r="E41" s="80"/>
      <c r="F41" s="80"/>
      <c r="G41" s="80"/>
      <c r="U41" s="28"/>
    </row>
    <row r="42" spans="2:21">
      <c r="D42" s="56"/>
      <c r="E42" s="2"/>
      <c r="F42" s="3"/>
      <c r="G42" s="27"/>
    </row>
    <row r="45" spans="2:21">
      <c r="E45" s="81"/>
      <c r="K45" s="3"/>
    </row>
    <row r="46" spans="2:21">
      <c r="K46" s="3"/>
    </row>
    <row r="47" spans="2:21">
      <c r="F47" s="1"/>
      <c r="G47" s="1"/>
      <c r="K47" s="3"/>
      <c r="N47" s="1"/>
      <c r="O47" s="1"/>
      <c r="P47" s="1"/>
      <c r="Q47" s="1"/>
    </row>
    <row r="48" spans="2:21">
      <c r="F48" s="1"/>
      <c r="G48" s="1"/>
      <c r="J48" s="26"/>
      <c r="K48" s="4"/>
      <c r="N48" s="1"/>
      <c r="O48" s="1"/>
      <c r="P48" s="1"/>
      <c r="Q48" s="1"/>
    </row>
    <row r="49" spans="6:17">
      <c r="F49" s="1"/>
      <c r="G49" s="1"/>
      <c r="N49" s="1"/>
      <c r="O49" s="1"/>
      <c r="P49" s="1"/>
      <c r="Q49" s="1"/>
    </row>
    <row r="50" spans="6:17">
      <c r="F50" s="1"/>
      <c r="G50" s="1"/>
      <c r="N50" s="1"/>
      <c r="O50" s="1"/>
      <c r="P50" s="1"/>
      <c r="Q50" s="1"/>
    </row>
    <row r="51" spans="6:17">
      <c r="F51" s="1"/>
      <c r="G51" s="1"/>
      <c r="N51" s="1"/>
      <c r="O51" s="1"/>
      <c r="P51" s="1"/>
      <c r="Q51" s="1"/>
    </row>
    <row r="52" spans="6:17">
      <c r="F52" s="1"/>
      <c r="G52" s="1"/>
      <c r="K52" s="3"/>
      <c r="N52" s="1"/>
      <c r="O52" s="1"/>
      <c r="P52" s="1"/>
      <c r="Q52" s="1"/>
    </row>
    <row r="53" spans="6:17">
      <c r="F53" s="1"/>
      <c r="G53" s="1"/>
      <c r="K53" s="3"/>
      <c r="N53" s="1"/>
      <c r="O53" s="1"/>
      <c r="P53" s="1"/>
      <c r="Q53" s="1"/>
    </row>
    <row r="54" spans="6:17">
      <c r="F54" s="1"/>
      <c r="G54" s="1"/>
      <c r="K54" s="3"/>
      <c r="N54" s="1"/>
      <c r="O54" s="1"/>
      <c r="P54" s="1"/>
      <c r="Q54" s="1"/>
    </row>
    <row r="55" spans="6:17">
      <c r="F55" s="1"/>
      <c r="G55" s="1"/>
      <c r="K55" s="3"/>
      <c r="N55" s="1"/>
      <c r="O55" s="1"/>
      <c r="P55" s="1"/>
      <c r="Q55" s="1"/>
    </row>
    <row r="57" spans="6:17">
      <c r="F57" s="1"/>
      <c r="G57" s="1"/>
      <c r="I57" s="3"/>
      <c r="N57" s="1"/>
      <c r="O57" s="1"/>
      <c r="P57" s="1"/>
      <c r="Q57" s="1"/>
    </row>
    <row r="58" spans="6:17">
      <c r="F58" s="1"/>
      <c r="G58" s="1"/>
      <c r="I58" s="3"/>
      <c r="N58" s="1"/>
      <c r="O58" s="1"/>
      <c r="P58" s="1"/>
      <c r="Q58" s="1"/>
    </row>
    <row r="59" spans="6:17">
      <c r="F59" s="1"/>
      <c r="G59" s="1"/>
      <c r="I59" s="3"/>
      <c r="J59" s="82"/>
      <c r="K59" s="81"/>
      <c r="N59" s="1"/>
      <c r="O59" s="1"/>
      <c r="P59" s="1"/>
      <c r="Q59" s="1"/>
    </row>
    <row r="60" spans="6:17">
      <c r="F60" s="1"/>
      <c r="G60" s="1"/>
      <c r="I60" s="3"/>
      <c r="J60" s="82"/>
      <c r="K60" s="81"/>
      <c r="N60" s="1"/>
      <c r="O60" s="1"/>
      <c r="P60" s="1"/>
      <c r="Q60" s="1"/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Покачалов Николай</dc:creator>
  <cp:lastModifiedBy>Покачалов Николай</cp:lastModifiedBy>
  <cp:revision>1</cp:revision>
  <dcterms:created xsi:type="dcterms:W3CDTF">2006-09-16T00:00:00Z</dcterms:created>
  <dcterms:modified xsi:type="dcterms:W3CDTF">2022-03-09T15:13:18Z</dcterms:modified>
</cp:coreProperties>
</file>