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ьбина Марухина\Desktop\Ландшафтный дизайн\Конкурс проектов\"/>
    </mc:Choice>
  </mc:AlternateContent>
  <xr:revisionPtr revIDLastSave="0" documentId="13_ncr:1_{B87F11AE-5005-4CF8-92ED-3A575F2A93DA}" xr6:coauthVersionLast="47" xr6:coauthVersionMax="47" xr10:uidLastSave="{00000000-0000-0000-0000-000000000000}"/>
  <bookViews>
    <workbookView xWindow="0" yWindow="0" windowWidth="24000" windowHeight="12780" xr2:uid="{00000000-000D-0000-FFFF-FFFF00000000}"/>
  </bookViews>
  <sheets>
    <sheet name="Смета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5" l="1"/>
  <c r="H53" i="5"/>
  <c r="G53" i="5"/>
  <c r="H54" i="5" l="1"/>
  <c r="H20" i="5"/>
  <c r="H22" i="5"/>
  <c r="H21" i="5"/>
  <c r="H19" i="5"/>
  <c r="H23" i="5"/>
  <c r="H18" i="5"/>
  <c r="H24" i="5"/>
  <c r="H17" i="5"/>
  <c r="H28" i="5"/>
  <c r="H29" i="5" l="1"/>
  <c r="H31" i="5"/>
  <c r="H32" i="5"/>
  <c r="H33" i="5"/>
  <c r="H35" i="5"/>
  <c r="H25" i="5"/>
  <c r="H12" i="5"/>
  <c r="H13" i="5"/>
  <c r="H9" i="5"/>
  <c r="H7" i="5"/>
  <c r="H8" i="5"/>
  <c r="H34" i="5"/>
  <c r="H14" i="5"/>
  <c r="H10" i="5" l="1"/>
  <c r="H15" i="5"/>
  <c r="H36" i="5"/>
  <c r="H26" i="5"/>
  <c r="H37" i="5" l="1"/>
</calcChain>
</file>

<file path=xl/sharedStrings.xml><?xml version="1.0" encoding="utf-8"?>
<sst xmlns="http://schemas.openxmlformats.org/spreadsheetml/2006/main" count="162" uniqueCount="142">
  <si>
    <t>№</t>
  </si>
  <si>
    <t>Наименование растений</t>
  </si>
  <si>
    <t>Русское наименование</t>
  </si>
  <si>
    <t>Латинское наименование</t>
  </si>
  <si>
    <t>Контейнер</t>
  </si>
  <si>
    <t>Хвойные деревья</t>
  </si>
  <si>
    <t>Лиственные кустарники</t>
  </si>
  <si>
    <t>Травянистые многолетники</t>
  </si>
  <si>
    <t>Стоимость (руб.)</t>
  </si>
  <si>
    <t>Количество (шт.)</t>
  </si>
  <si>
    <t xml:space="preserve">Высота кроны (см.) </t>
  </si>
  <si>
    <t>Лиственные деревья</t>
  </si>
  <si>
    <t>С 7,5</t>
  </si>
  <si>
    <t>С 3</t>
  </si>
  <si>
    <t>60 см</t>
  </si>
  <si>
    <t>50-60 см</t>
  </si>
  <si>
    <t>Цена (руб.)</t>
  </si>
  <si>
    <t>Итого стоимость хвойных растений</t>
  </si>
  <si>
    <t>Итого стоимость плодовых кустарников:</t>
  </si>
  <si>
    <t>Итого стоимость плодовых деревьев:</t>
  </si>
  <si>
    <t>Итого стоимость травянистых многолетников:</t>
  </si>
  <si>
    <t>Общая стоимость растений (руб.):</t>
  </si>
  <si>
    <t>Thuja occidentalis 'Brabant'</t>
  </si>
  <si>
    <t>Лианы</t>
  </si>
  <si>
    <t>Parthenocissus quinquefolia</t>
  </si>
  <si>
    <t>150*150 см</t>
  </si>
  <si>
    <t>Можжевельник скальный "Скайрокет"</t>
  </si>
  <si>
    <t xml:space="preserve">	WRB40</t>
  </si>
  <si>
    <t>150-180 см</t>
  </si>
  <si>
    <t>100 см</t>
  </si>
  <si>
    <t>pennisetum alopecuroides</t>
  </si>
  <si>
    <t>Пеннисетум лисохвостный</t>
  </si>
  <si>
    <t>С 25</t>
  </si>
  <si>
    <t>SB</t>
  </si>
  <si>
    <t>злак</t>
  </si>
  <si>
    <t>Итого стоимость лиан:</t>
  </si>
  <si>
    <t>Тополь Берлинский</t>
  </si>
  <si>
    <t>Populus x berolinensis</t>
  </si>
  <si>
    <t xml:space="preserve">WRB50	</t>
  </si>
  <si>
    <t>200-250 см</t>
  </si>
  <si>
    <t>Ольха черная</t>
  </si>
  <si>
    <t>Alnus glutinosa</t>
  </si>
  <si>
    <t>200-250</t>
  </si>
  <si>
    <t xml:space="preserve">	WRB50</t>
  </si>
  <si>
    <t>Juniperus scopulorum</t>
  </si>
  <si>
    <t>150-200 см</t>
  </si>
  <si>
    <t>Виноград девичий "Мурорум"</t>
  </si>
  <si>
    <t>Дуб красный</t>
  </si>
  <si>
    <t>Quercus rubra</t>
  </si>
  <si>
    <t>300-350</t>
  </si>
  <si>
    <t xml:space="preserve">	SB45</t>
  </si>
  <si>
    <t>Тис Ягодный</t>
  </si>
  <si>
    <t>Taxus baccata</t>
  </si>
  <si>
    <t>Туя западная "Брабант" (блоки для живой изгороди)</t>
  </si>
  <si>
    <t>Buxus microphylla FAULKNER</t>
  </si>
  <si>
    <t>Rosa 'Rumba'</t>
  </si>
  <si>
    <t>Rosa "Baby Baccara"</t>
  </si>
  <si>
    <t>Rosa 'Double Delight'</t>
  </si>
  <si>
    <t>Роза Чайно-гибридная "Дабл Делайт"</t>
  </si>
  <si>
    <t>Роза кустовая"Скарлет Мейдиленд"</t>
  </si>
  <si>
    <t>Rosa 'Scarlet Meidiland'</t>
  </si>
  <si>
    <t>Роза чайно-гибридная "Софи Лорен"</t>
  </si>
  <si>
    <t>Rosa "Sophia Loren"</t>
  </si>
  <si>
    <t>Роза "Шнеевиттхен" флорибунда ("Корбин")</t>
  </si>
  <si>
    <t>Rosa 'Schneewittchen' ('Korbin')</t>
  </si>
  <si>
    <t>Роза флорибунда "Космос"</t>
  </si>
  <si>
    <t>Rosa 'Cosmos'</t>
  </si>
  <si>
    <t>Роза чайно-гибридная "Беролина"</t>
  </si>
  <si>
    <t>Rosa 'Berolina'</t>
  </si>
  <si>
    <t>Лаванда узколистная</t>
  </si>
  <si>
    <t>Лилейник гибридный "Кримсон Пират"</t>
  </si>
  <si>
    <t>Hemerocallis "Crimson Pirate"</t>
  </si>
  <si>
    <t>Гипсофила метельчатая</t>
  </si>
  <si>
    <t>Gypsophila paniculata</t>
  </si>
  <si>
    <t>Лилейник гибридный "Анзак"</t>
  </si>
  <si>
    <t>Hemerocаllis hybrid "Anzak"</t>
  </si>
  <si>
    <t>60-70 см</t>
  </si>
  <si>
    <t>Lavandula‭ ‬angustifolia Beechwood Blue.</t>
  </si>
  <si>
    <t>Роза флорибунда "Румба"</t>
  </si>
  <si>
    <t>Роза флорибунда "Бэби Баккара"</t>
  </si>
  <si>
    <t>90-100 см</t>
  </si>
  <si>
    <t>80-90 см</t>
  </si>
  <si>
    <t>120 см</t>
  </si>
  <si>
    <t>80 см</t>
  </si>
  <si>
    <t>90 см</t>
  </si>
  <si>
    <t>блок 60*100*30 см</t>
  </si>
  <si>
    <t>100*125*60 см блок</t>
  </si>
  <si>
    <t xml:space="preserve">	SB</t>
  </si>
  <si>
    <t>Самшит мелколистный Фолкнера (блоки для бордюра)</t>
  </si>
  <si>
    <t>Сметно-ассортиментный перечень растений и материалов выставочного сада "Фавн"</t>
  </si>
  <si>
    <t>Растения</t>
  </si>
  <si>
    <t>Название</t>
  </si>
  <si>
    <t>Объем</t>
  </si>
  <si>
    <t>Расход</t>
  </si>
  <si>
    <t>Количество</t>
  </si>
  <si>
    <t>Цена за 1 шт</t>
  </si>
  <si>
    <t>Стоимость(руб)</t>
  </si>
  <si>
    <t>Доставка</t>
  </si>
  <si>
    <t>Газон рулонный Премиум (мятлик луговой)</t>
  </si>
  <si>
    <t>1 рулон 0,8 кв. м.</t>
  </si>
  <si>
    <t>200 руб. рулон</t>
  </si>
  <si>
    <t>Итого стоимость мпатериалов (руб.):</t>
  </si>
  <si>
    <t>Материалы</t>
  </si>
  <si>
    <t>Статуи античные</t>
  </si>
  <si>
    <t>Лавочка</t>
  </si>
  <si>
    <t>Фонтан</t>
  </si>
  <si>
    <t>21,262 кв. м</t>
  </si>
  <si>
    <t>27 рул.</t>
  </si>
  <si>
    <t>2 шт</t>
  </si>
  <si>
    <t xml:space="preserve">Тумба под статую </t>
  </si>
  <si>
    <t>2 шт.</t>
  </si>
  <si>
    <t>9840 руб.</t>
  </si>
  <si>
    <t>1270*360 мм</t>
  </si>
  <si>
    <t>360*360*600 мм</t>
  </si>
  <si>
    <t>Колонны Полиуретан</t>
  </si>
  <si>
    <t>31258 руб.</t>
  </si>
  <si>
    <t>3800*600*350 мм</t>
  </si>
  <si>
    <t>29356 руб.</t>
  </si>
  <si>
    <t>25,053 кв. м.</t>
  </si>
  <si>
    <t xml:space="preserve">Природный камень ПЕСЧАНИК бело-желтый </t>
  </si>
  <si>
    <t>Толщина - от 15 до 30мм</t>
  </si>
  <si>
    <t>1 шт</t>
  </si>
  <si>
    <t>189650 руб.</t>
  </si>
  <si>
    <t>650 руб.</t>
  </si>
  <si>
    <t>H-2660*D-330 мм.</t>
  </si>
  <si>
    <t>D-1500 H-1500</t>
  </si>
  <si>
    <t>1400*3000 полукруг</t>
  </si>
  <si>
    <t>Алтарь с 2 ступенями</t>
  </si>
  <si>
    <t>Кашпо 1</t>
  </si>
  <si>
    <t>Кашпо 2</t>
  </si>
  <si>
    <t>Кашпо 3</t>
  </si>
  <si>
    <t>R-300 Н - 500</t>
  </si>
  <si>
    <t>R-200 Н - 300</t>
  </si>
  <si>
    <t>R-150 Н- 200</t>
  </si>
  <si>
    <t>Ландшафтный светильник LUMMONDO SL02-1</t>
  </si>
  <si>
    <t>10 шт.</t>
  </si>
  <si>
    <t>Светильник акцентной подсветки.</t>
  </si>
  <si>
    <t>Светодиодная уличная гирлянда NEON-NIGHT "</t>
  </si>
  <si>
    <t>10 м</t>
  </si>
  <si>
    <t>3 шт</t>
  </si>
  <si>
    <t>Монтаж/демонтаж</t>
  </si>
  <si>
    <t>Итого общая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</si>
</sst>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ISOCPEUR"/>
      <family val="2"/>
      <charset val="204"/>
    </font>
    <font>
      <b/>
      <i/>
      <sz val="14"/>
      <color theme="1"/>
      <name val="ISOCPEUR"/>
      <family val="2"/>
      <charset val="204"/>
    </font>
    <font>
      <i/>
      <sz val="11"/>
      <color theme="1"/>
      <name val="ISOCPEUR"/>
      <family val="2"/>
      <charset val="204"/>
    </font>
    <font>
      <sz val="8"/>
      <name val="Calibri"/>
      <family val="2"/>
      <charset val="204"/>
      <scheme val="minor"/>
    </font>
    <font>
      <b/>
      <i/>
      <sz val="12"/>
      <color theme="1"/>
      <name val="ISOCPEUR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/>
    <xf numFmtId="0" fontId="18" fillId="0" borderId="0" xfId="0" applyFont="1" applyAlignment="1"/>
    <xf numFmtId="1" fontId="18" fillId="0" borderId="0" xfId="0" applyNumberFormat="1" applyFont="1"/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Border="1"/>
    <xf numFmtId="0" fontId="21" fillId="0" borderId="10" xfId="0" applyFont="1" applyFill="1" applyBorder="1" applyAlignment="1"/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/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/>
    <xf numFmtId="0" fontId="19" fillId="0" borderId="10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20" fillId="0" borderId="13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56"/>
  <sheetViews>
    <sheetView tabSelected="1" topLeftCell="A40" workbookViewId="0">
      <selection activeCell="B59" sqref="B59"/>
    </sheetView>
  </sheetViews>
  <sheetFormatPr defaultColWidth="43.7109375" defaultRowHeight="18" customHeight="1" x14ac:dyDescent="0.25"/>
  <cols>
    <col min="1" max="1" width="6.5703125" style="1" customWidth="1"/>
    <col min="2" max="2" width="50.140625" style="2" customWidth="1"/>
    <col min="3" max="3" width="35.28515625" style="1" customWidth="1"/>
    <col min="4" max="4" width="26.28515625" style="3" customWidth="1"/>
    <col min="5" max="5" width="18.28515625" style="1" customWidth="1"/>
    <col min="6" max="6" width="21.28515625" style="1" customWidth="1"/>
    <col min="7" max="7" width="16.42578125" style="12" customWidth="1"/>
    <col min="8" max="8" width="15.7109375" style="1" customWidth="1"/>
    <col min="9" max="16384" width="43.7109375" style="1"/>
  </cols>
  <sheetData>
    <row r="2" spans="1:8" ht="18" customHeight="1" x14ac:dyDescent="0.25">
      <c r="A2" s="29" t="s">
        <v>89</v>
      </c>
      <c r="B2" s="29"/>
      <c r="C2" s="29"/>
      <c r="D2" s="29"/>
      <c r="E2" s="29"/>
      <c r="F2" s="29"/>
      <c r="G2" s="29"/>
      <c r="H2" s="29"/>
    </row>
    <row r="3" spans="1:8" ht="18" customHeight="1" x14ac:dyDescent="0.3">
      <c r="A3" s="37" t="s">
        <v>90</v>
      </c>
      <c r="B3" s="37"/>
      <c r="C3" s="37"/>
      <c r="D3" s="37"/>
      <c r="E3" s="37"/>
      <c r="F3" s="37"/>
      <c r="G3" s="37"/>
      <c r="H3" s="37"/>
    </row>
    <row r="4" spans="1:8" ht="18" customHeight="1" x14ac:dyDescent="0.25">
      <c r="A4" s="34" t="s">
        <v>0</v>
      </c>
      <c r="B4" s="33" t="s">
        <v>1</v>
      </c>
      <c r="C4" s="33"/>
      <c r="D4" s="30" t="s">
        <v>9</v>
      </c>
      <c r="E4" s="35" t="s">
        <v>10</v>
      </c>
      <c r="F4" s="33" t="s">
        <v>4</v>
      </c>
      <c r="G4" s="35" t="s">
        <v>16</v>
      </c>
      <c r="H4" s="30" t="s">
        <v>8</v>
      </c>
    </row>
    <row r="5" spans="1:8" ht="18" customHeight="1" x14ac:dyDescent="0.25">
      <c r="A5" s="34"/>
      <c r="B5" s="4" t="s">
        <v>2</v>
      </c>
      <c r="C5" s="4" t="s">
        <v>3</v>
      </c>
      <c r="D5" s="30"/>
      <c r="E5" s="35"/>
      <c r="F5" s="33"/>
      <c r="G5" s="35"/>
      <c r="H5" s="30"/>
    </row>
    <row r="6" spans="1:8" ht="18" customHeight="1" x14ac:dyDescent="0.25">
      <c r="A6" s="31" t="s">
        <v>5</v>
      </c>
      <c r="B6" s="31"/>
      <c r="C6" s="31"/>
      <c r="D6" s="31"/>
      <c r="E6" s="31"/>
      <c r="F6" s="31"/>
      <c r="G6" s="31"/>
      <c r="H6" s="31"/>
    </row>
    <row r="7" spans="1:8" ht="18" customHeight="1" x14ac:dyDescent="0.25">
      <c r="A7" s="14">
        <v>1</v>
      </c>
      <c r="B7" s="6" t="s">
        <v>26</v>
      </c>
      <c r="C7" s="5" t="s">
        <v>44</v>
      </c>
      <c r="D7" s="9">
        <v>4</v>
      </c>
      <c r="E7" s="7" t="s">
        <v>45</v>
      </c>
      <c r="F7" s="5" t="s">
        <v>32</v>
      </c>
      <c r="G7" s="13">
        <v>7000</v>
      </c>
      <c r="H7" s="10">
        <f>SUM(D7*G7)</f>
        <v>28000</v>
      </c>
    </row>
    <row r="8" spans="1:8" ht="18" customHeight="1" x14ac:dyDescent="0.25">
      <c r="A8" s="14">
        <v>2</v>
      </c>
      <c r="B8" s="6" t="s">
        <v>51</v>
      </c>
      <c r="C8" s="5" t="s">
        <v>52</v>
      </c>
      <c r="D8" s="9">
        <v>2</v>
      </c>
      <c r="E8" s="7" t="s">
        <v>28</v>
      </c>
      <c r="F8" s="5" t="s">
        <v>32</v>
      </c>
      <c r="G8" s="13">
        <v>12000</v>
      </c>
      <c r="H8" s="10">
        <f>SUM(D8*G8)</f>
        <v>24000</v>
      </c>
    </row>
    <row r="9" spans="1:8" ht="18" customHeight="1" x14ac:dyDescent="0.25">
      <c r="A9" s="14">
        <v>3</v>
      </c>
      <c r="B9" s="6" t="s">
        <v>53</v>
      </c>
      <c r="C9" s="5" t="s">
        <v>22</v>
      </c>
      <c r="D9" s="9">
        <v>4</v>
      </c>
      <c r="E9" s="7" t="s">
        <v>86</v>
      </c>
      <c r="F9" s="5" t="s">
        <v>33</v>
      </c>
      <c r="G9" s="13">
        <v>11000</v>
      </c>
      <c r="H9" s="10">
        <f>SUM(D9*G9)</f>
        <v>44000</v>
      </c>
    </row>
    <row r="10" spans="1:8" ht="18" customHeight="1" x14ac:dyDescent="0.25">
      <c r="A10" s="32" t="s">
        <v>17</v>
      </c>
      <c r="B10" s="32"/>
      <c r="C10" s="32"/>
      <c r="D10" s="32"/>
      <c r="E10" s="32"/>
      <c r="F10" s="32"/>
      <c r="G10" s="32"/>
      <c r="H10" s="11">
        <f>SUM(H7:H9)</f>
        <v>96000</v>
      </c>
    </row>
    <row r="11" spans="1:8" ht="18" customHeight="1" x14ac:dyDescent="0.25">
      <c r="A11" s="31" t="s">
        <v>11</v>
      </c>
      <c r="B11" s="31"/>
      <c r="C11" s="31"/>
      <c r="D11" s="31"/>
      <c r="E11" s="31"/>
      <c r="F11" s="31"/>
      <c r="G11" s="31"/>
      <c r="H11" s="31"/>
    </row>
    <row r="12" spans="1:8" ht="18" customHeight="1" x14ac:dyDescent="0.25">
      <c r="A12" s="14">
        <v>4</v>
      </c>
      <c r="B12" s="6" t="s">
        <v>47</v>
      </c>
      <c r="C12" s="5" t="s">
        <v>48</v>
      </c>
      <c r="D12" s="9">
        <v>2</v>
      </c>
      <c r="E12" s="7" t="s">
        <v>49</v>
      </c>
      <c r="F12" s="5" t="s">
        <v>50</v>
      </c>
      <c r="G12" s="13">
        <v>32000</v>
      </c>
      <c r="H12" s="10">
        <f>SUM(D12*G12)</f>
        <v>64000</v>
      </c>
    </row>
    <row r="13" spans="1:8" ht="18" customHeight="1" x14ac:dyDescent="0.25">
      <c r="A13" s="14">
        <v>5</v>
      </c>
      <c r="B13" s="6" t="s">
        <v>40</v>
      </c>
      <c r="C13" s="5" t="s">
        <v>41</v>
      </c>
      <c r="D13" s="9">
        <v>2</v>
      </c>
      <c r="E13" s="7" t="s">
        <v>42</v>
      </c>
      <c r="F13" s="5" t="s">
        <v>43</v>
      </c>
      <c r="G13" s="13">
        <v>18400</v>
      </c>
      <c r="H13" s="10">
        <f>SUM(D13*G13)</f>
        <v>36800</v>
      </c>
    </row>
    <row r="14" spans="1:8" ht="18" customHeight="1" x14ac:dyDescent="0.25">
      <c r="A14" s="14">
        <v>6</v>
      </c>
      <c r="B14" s="6" t="s">
        <v>36</v>
      </c>
      <c r="C14" s="5" t="s">
        <v>37</v>
      </c>
      <c r="D14" s="9">
        <v>8</v>
      </c>
      <c r="E14" s="7" t="s">
        <v>39</v>
      </c>
      <c r="F14" s="5" t="s">
        <v>38</v>
      </c>
      <c r="G14" s="13">
        <v>17500</v>
      </c>
      <c r="H14" s="10">
        <f>SUM(D14*G14)</f>
        <v>140000</v>
      </c>
    </row>
    <row r="15" spans="1:8" ht="18" customHeight="1" x14ac:dyDescent="0.25">
      <c r="A15" s="32" t="s">
        <v>19</v>
      </c>
      <c r="B15" s="36"/>
      <c r="C15" s="36"/>
      <c r="D15" s="36"/>
      <c r="E15" s="36"/>
      <c r="F15" s="36"/>
      <c r="G15" s="36"/>
      <c r="H15" s="11">
        <f>SUM(H12:H14)</f>
        <v>240800</v>
      </c>
    </row>
    <row r="16" spans="1:8" ht="18" customHeight="1" x14ac:dyDescent="0.25">
      <c r="A16" s="31" t="s">
        <v>6</v>
      </c>
      <c r="B16" s="31"/>
      <c r="C16" s="31"/>
      <c r="D16" s="31"/>
      <c r="E16" s="31"/>
      <c r="F16" s="31"/>
      <c r="G16" s="31"/>
      <c r="H16" s="31"/>
    </row>
    <row r="17" spans="1:8" ht="18" customHeight="1" x14ac:dyDescent="0.25">
      <c r="A17" s="14">
        <v>7</v>
      </c>
      <c r="B17" s="6" t="s">
        <v>63</v>
      </c>
      <c r="C17" s="5" t="s">
        <v>64</v>
      </c>
      <c r="D17" s="9">
        <v>8</v>
      </c>
      <c r="E17" s="7" t="s">
        <v>81</v>
      </c>
      <c r="F17" s="5" t="s">
        <v>12</v>
      </c>
      <c r="G17" s="13">
        <v>650</v>
      </c>
      <c r="H17" s="10">
        <f t="shared" ref="H17:H25" si="0">SUM(D17*G17)</f>
        <v>5200</v>
      </c>
    </row>
    <row r="18" spans="1:8" ht="18" customHeight="1" x14ac:dyDescent="0.25">
      <c r="A18" s="14">
        <v>8</v>
      </c>
      <c r="B18" s="6" t="s">
        <v>59</v>
      </c>
      <c r="C18" s="5" t="s">
        <v>60</v>
      </c>
      <c r="D18" s="9">
        <v>5</v>
      </c>
      <c r="E18" s="7" t="s">
        <v>83</v>
      </c>
      <c r="F18" s="5" t="s">
        <v>12</v>
      </c>
      <c r="G18" s="13">
        <v>700</v>
      </c>
      <c r="H18" s="10">
        <f t="shared" si="0"/>
        <v>3500</v>
      </c>
    </row>
    <row r="19" spans="1:8" ht="18" customHeight="1" x14ac:dyDescent="0.25">
      <c r="A19" s="14">
        <v>9</v>
      </c>
      <c r="B19" s="6" t="s">
        <v>79</v>
      </c>
      <c r="C19" s="5" t="s">
        <v>56</v>
      </c>
      <c r="D19" s="9">
        <v>5</v>
      </c>
      <c r="E19" s="7" t="s">
        <v>29</v>
      </c>
      <c r="F19" s="5" t="s">
        <v>12</v>
      </c>
      <c r="G19" s="13">
        <v>650</v>
      </c>
      <c r="H19" s="10">
        <f t="shared" si="0"/>
        <v>3250</v>
      </c>
    </row>
    <row r="20" spans="1:8" ht="18" customHeight="1" x14ac:dyDescent="0.25">
      <c r="A20" s="14">
        <v>10</v>
      </c>
      <c r="B20" s="6" t="s">
        <v>65</v>
      </c>
      <c r="C20" s="5" t="s">
        <v>66</v>
      </c>
      <c r="D20" s="9">
        <v>8</v>
      </c>
      <c r="E20" s="7" t="s">
        <v>80</v>
      </c>
      <c r="F20" s="5" t="s">
        <v>12</v>
      </c>
      <c r="G20" s="13">
        <v>750</v>
      </c>
      <c r="H20" s="10">
        <f t="shared" si="0"/>
        <v>6000</v>
      </c>
    </row>
    <row r="21" spans="1:8" ht="18" customHeight="1" x14ac:dyDescent="0.25">
      <c r="A21" s="14">
        <v>11</v>
      </c>
      <c r="B21" s="6" t="s">
        <v>78</v>
      </c>
      <c r="C21" s="5" t="s">
        <v>55</v>
      </c>
      <c r="D21" s="9">
        <v>5</v>
      </c>
      <c r="E21" s="7" t="s">
        <v>82</v>
      </c>
      <c r="F21" s="5" t="s">
        <v>12</v>
      </c>
      <c r="G21" s="13">
        <v>650</v>
      </c>
      <c r="H21" s="10">
        <f t="shared" si="0"/>
        <v>3250</v>
      </c>
    </row>
    <row r="22" spans="1:8" ht="18" customHeight="1" x14ac:dyDescent="0.25">
      <c r="A22" s="14">
        <v>12</v>
      </c>
      <c r="B22" s="6" t="s">
        <v>67</v>
      </c>
      <c r="C22" s="5" t="s">
        <v>68</v>
      </c>
      <c r="D22" s="9">
        <v>7</v>
      </c>
      <c r="E22" s="16" t="s">
        <v>29</v>
      </c>
      <c r="F22" s="5" t="s">
        <v>12</v>
      </c>
      <c r="G22" s="13">
        <v>700</v>
      </c>
      <c r="H22" s="10">
        <f t="shared" si="0"/>
        <v>4900</v>
      </c>
    </row>
    <row r="23" spans="1:8" ht="18" customHeight="1" x14ac:dyDescent="0.25">
      <c r="A23" s="14">
        <v>13</v>
      </c>
      <c r="B23" s="6" t="s">
        <v>58</v>
      </c>
      <c r="C23" s="5" t="s">
        <v>57</v>
      </c>
      <c r="D23" s="9">
        <v>6</v>
      </c>
      <c r="E23" s="16" t="s">
        <v>81</v>
      </c>
      <c r="F23" s="5" t="s">
        <v>12</v>
      </c>
      <c r="G23" s="13">
        <v>650</v>
      </c>
      <c r="H23" s="10">
        <f t="shared" si="0"/>
        <v>3900</v>
      </c>
    </row>
    <row r="24" spans="1:8" ht="18" customHeight="1" x14ac:dyDescent="0.25">
      <c r="A24" s="14">
        <v>14</v>
      </c>
      <c r="B24" s="6" t="s">
        <v>61</v>
      </c>
      <c r="C24" s="5" t="s">
        <v>62</v>
      </c>
      <c r="D24" s="9">
        <v>3</v>
      </c>
      <c r="E24" s="7" t="s">
        <v>84</v>
      </c>
      <c r="F24" s="5" t="s">
        <v>12</v>
      </c>
      <c r="G24" s="13">
        <v>750</v>
      </c>
      <c r="H24" s="10">
        <f t="shared" si="0"/>
        <v>2250</v>
      </c>
    </row>
    <row r="25" spans="1:8" ht="18" customHeight="1" x14ac:dyDescent="0.25">
      <c r="A25" s="14">
        <v>15</v>
      </c>
      <c r="B25" s="6" t="s">
        <v>88</v>
      </c>
      <c r="C25" s="5" t="s">
        <v>54</v>
      </c>
      <c r="D25" s="9">
        <v>38</v>
      </c>
      <c r="E25" s="7" t="s">
        <v>85</v>
      </c>
      <c r="F25" s="5" t="s">
        <v>87</v>
      </c>
      <c r="G25" s="13">
        <v>11200</v>
      </c>
      <c r="H25" s="10">
        <f t="shared" si="0"/>
        <v>425600</v>
      </c>
    </row>
    <row r="26" spans="1:8" ht="18" customHeight="1" x14ac:dyDescent="0.25">
      <c r="A26" s="32" t="s">
        <v>18</v>
      </c>
      <c r="B26" s="32"/>
      <c r="C26" s="32"/>
      <c r="D26" s="32"/>
      <c r="E26" s="32"/>
      <c r="F26" s="32"/>
      <c r="G26" s="32"/>
      <c r="H26" s="11">
        <f>SUM(H17:H25)</f>
        <v>457850</v>
      </c>
    </row>
    <row r="27" spans="1:8" ht="18" customHeight="1" x14ac:dyDescent="0.25">
      <c r="A27" s="31" t="s">
        <v>23</v>
      </c>
      <c r="B27" s="31"/>
      <c r="C27" s="31"/>
      <c r="D27" s="31"/>
      <c r="E27" s="31"/>
      <c r="F27" s="31"/>
      <c r="G27" s="31"/>
      <c r="H27" s="31"/>
    </row>
    <row r="28" spans="1:8" ht="18" customHeight="1" x14ac:dyDescent="0.25">
      <c r="A28" s="14">
        <v>16</v>
      </c>
      <c r="B28" s="7" t="s">
        <v>46</v>
      </c>
      <c r="C28" s="7" t="s">
        <v>24</v>
      </c>
      <c r="D28" s="14">
        <v>6</v>
      </c>
      <c r="E28" s="7" t="s">
        <v>25</v>
      </c>
      <c r="F28" s="5" t="s">
        <v>27</v>
      </c>
      <c r="G28" s="13">
        <v>12400</v>
      </c>
      <c r="H28" s="15">
        <f>SUM(D28*G28)</f>
        <v>74400</v>
      </c>
    </row>
    <row r="29" spans="1:8" ht="18" customHeight="1" x14ac:dyDescent="0.25">
      <c r="A29" s="32" t="s">
        <v>35</v>
      </c>
      <c r="B29" s="32"/>
      <c r="C29" s="32"/>
      <c r="D29" s="32"/>
      <c r="E29" s="32"/>
      <c r="F29" s="32"/>
      <c r="G29" s="32"/>
      <c r="H29" s="11">
        <f>SUM(H28)</f>
        <v>74400</v>
      </c>
    </row>
    <row r="30" spans="1:8" ht="18" customHeight="1" x14ac:dyDescent="0.25">
      <c r="A30" s="31" t="s">
        <v>7</v>
      </c>
      <c r="B30" s="31"/>
      <c r="C30" s="31"/>
      <c r="D30" s="31"/>
      <c r="E30" s="31"/>
      <c r="F30" s="31"/>
      <c r="G30" s="31"/>
      <c r="H30" s="31"/>
    </row>
    <row r="31" spans="1:8" ht="18" customHeight="1" x14ac:dyDescent="0.25">
      <c r="A31" s="14">
        <v>17</v>
      </c>
      <c r="B31" s="6" t="s">
        <v>72</v>
      </c>
      <c r="C31" s="5" t="s">
        <v>73</v>
      </c>
      <c r="D31" s="9">
        <v>8</v>
      </c>
      <c r="E31" s="7" t="s">
        <v>76</v>
      </c>
      <c r="F31" s="5" t="s">
        <v>13</v>
      </c>
      <c r="G31" s="13">
        <v>480</v>
      </c>
      <c r="H31" s="10">
        <f>SUM(D31*G31)</f>
        <v>3840</v>
      </c>
    </row>
    <row r="32" spans="1:8" ht="18" customHeight="1" x14ac:dyDescent="0.25">
      <c r="A32" s="14">
        <v>18</v>
      </c>
      <c r="B32" s="6" t="s">
        <v>69</v>
      </c>
      <c r="C32" s="5" t="s">
        <v>77</v>
      </c>
      <c r="D32" s="9">
        <v>40</v>
      </c>
      <c r="E32" s="7" t="s">
        <v>14</v>
      </c>
      <c r="F32" s="5" t="s">
        <v>13</v>
      </c>
      <c r="G32" s="13">
        <v>400</v>
      </c>
      <c r="H32" s="10">
        <f>SUM(D32*G32)</f>
        <v>16000</v>
      </c>
    </row>
    <row r="33" spans="1:8" ht="18" customHeight="1" x14ac:dyDescent="0.25">
      <c r="A33" s="14">
        <v>19</v>
      </c>
      <c r="B33" s="6" t="s">
        <v>74</v>
      </c>
      <c r="C33" s="5" t="s">
        <v>75</v>
      </c>
      <c r="D33" s="9">
        <v>2</v>
      </c>
      <c r="E33" s="7" t="s">
        <v>76</v>
      </c>
      <c r="F33" s="5" t="s">
        <v>13</v>
      </c>
      <c r="G33" s="13">
        <v>390</v>
      </c>
      <c r="H33" s="10">
        <f>SUM(D33*G33)</f>
        <v>780</v>
      </c>
    </row>
    <row r="34" spans="1:8" ht="18" customHeight="1" x14ac:dyDescent="0.25">
      <c r="A34" s="14">
        <v>20</v>
      </c>
      <c r="B34" s="6" t="s">
        <v>70</v>
      </c>
      <c r="C34" s="5" t="s">
        <v>71</v>
      </c>
      <c r="D34" s="9">
        <v>2</v>
      </c>
      <c r="E34" s="7" t="s">
        <v>15</v>
      </c>
      <c r="F34" s="5" t="s">
        <v>13</v>
      </c>
      <c r="G34" s="13">
        <v>480</v>
      </c>
      <c r="H34" s="10">
        <f>SUM(D34*G34)</f>
        <v>960</v>
      </c>
    </row>
    <row r="35" spans="1:8" ht="18" customHeight="1" x14ac:dyDescent="0.25">
      <c r="A35" s="14">
        <v>21</v>
      </c>
      <c r="B35" s="6" t="s">
        <v>31</v>
      </c>
      <c r="C35" s="5" t="s">
        <v>30</v>
      </c>
      <c r="D35" s="9">
        <v>13</v>
      </c>
      <c r="E35" s="7" t="s">
        <v>34</v>
      </c>
      <c r="F35" s="5" t="s">
        <v>13</v>
      </c>
      <c r="G35" s="13">
        <v>450</v>
      </c>
      <c r="H35" s="10">
        <f>SUM(D35*G35)</f>
        <v>5850</v>
      </c>
    </row>
    <row r="36" spans="1:8" ht="18" customHeight="1" x14ac:dyDescent="0.25">
      <c r="A36" s="32" t="s">
        <v>20</v>
      </c>
      <c r="B36" s="32"/>
      <c r="C36" s="32"/>
      <c r="D36" s="32"/>
      <c r="E36" s="32"/>
      <c r="F36" s="32"/>
      <c r="G36" s="32"/>
      <c r="H36" s="11">
        <f>SUM(H31:H35)</f>
        <v>27430</v>
      </c>
    </row>
    <row r="37" spans="1:8" ht="18" customHeight="1" x14ac:dyDescent="0.25">
      <c r="A37" s="32" t="s">
        <v>21</v>
      </c>
      <c r="B37" s="32"/>
      <c r="C37" s="32"/>
      <c r="D37" s="32"/>
      <c r="E37" s="32"/>
      <c r="F37" s="32"/>
      <c r="G37" s="32"/>
      <c r="H37" s="11">
        <f>SUM(H29+H36+H26+H15+H10)</f>
        <v>896480</v>
      </c>
    </row>
    <row r="38" spans="1:8" ht="18" customHeight="1" x14ac:dyDescent="0.25">
      <c r="A38" s="22" t="s">
        <v>102</v>
      </c>
      <c r="B38" s="23"/>
      <c r="C38" s="23"/>
      <c r="D38" s="23"/>
      <c r="E38" s="23"/>
      <c r="F38" s="23"/>
      <c r="G38" s="23"/>
      <c r="H38" s="28"/>
    </row>
    <row r="39" spans="1:8" ht="18" customHeight="1" x14ac:dyDescent="0.25">
      <c r="A39" s="17" t="s">
        <v>0</v>
      </c>
      <c r="B39" s="17" t="s">
        <v>91</v>
      </c>
      <c r="C39" s="17" t="s">
        <v>92</v>
      </c>
      <c r="D39" s="17" t="s">
        <v>93</v>
      </c>
      <c r="E39" s="17" t="s">
        <v>94</v>
      </c>
      <c r="F39" s="17" t="s">
        <v>95</v>
      </c>
      <c r="G39" s="17" t="s">
        <v>96</v>
      </c>
      <c r="H39" s="17" t="s">
        <v>97</v>
      </c>
    </row>
    <row r="40" spans="1:8" ht="18" customHeight="1" x14ac:dyDescent="0.25">
      <c r="A40" s="10">
        <v>1</v>
      </c>
      <c r="B40" s="5" t="s">
        <v>127</v>
      </c>
      <c r="C40" s="10" t="s">
        <v>126</v>
      </c>
      <c r="D40" s="20"/>
      <c r="E40" s="14" t="s">
        <v>121</v>
      </c>
      <c r="F40" s="14">
        <v>37200</v>
      </c>
      <c r="G40" s="14">
        <v>37200</v>
      </c>
      <c r="H40" s="14"/>
    </row>
    <row r="41" spans="1:8" ht="18" customHeight="1" x14ac:dyDescent="0.25">
      <c r="A41" s="10">
        <v>2</v>
      </c>
      <c r="B41" s="5" t="s">
        <v>98</v>
      </c>
      <c r="C41" s="14" t="s">
        <v>106</v>
      </c>
      <c r="D41" s="14" t="s">
        <v>99</v>
      </c>
      <c r="E41" s="14" t="s">
        <v>107</v>
      </c>
      <c r="F41" s="14" t="s">
        <v>100</v>
      </c>
      <c r="G41" s="14">
        <v>5400</v>
      </c>
      <c r="H41" s="14">
        <v>20000</v>
      </c>
    </row>
    <row r="42" spans="1:8" ht="18" customHeight="1" x14ac:dyDescent="0.25">
      <c r="A42" s="10">
        <v>3</v>
      </c>
      <c r="B42" s="5" t="s">
        <v>128</v>
      </c>
      <c r="C42" s="14" t="s">
        <v>131</v>
      </c>
      <c r="D42" s="20"/>
      <c r="E42" s="14">
        <v>2</v>
      </c>
      <c r="F42" s="14">
        <v>3500</v>
      </c>
      <c r="G42" s="14">
        <v>7000</v>
      </c>
      <c r="H42" s="14"/>
    </row>
    <row r="43" spans="1:8" ht="18" customHeight="1" x14ac:dyDescent="0.25">
      <c r="A43" s="10">
        <v>4</v>
      </c>
      <c r="B43" s="5" t="s">
        <v>129</v>
      </c>
      <c r="C43" s="14" t="s">
        <v>132</v>
      </c>
      <c r="D43" s="14"/>
      <c r="E43" s="14" t="s">
        <v>110</v>
      </c>
      <c r="F43" s="14">
        <v>1950</v>
      </c>
      <c r="G43" s="14">
        <v>3900</v>
      </c>
      <c r="H43" s="14"/>
    </row>
    <row r="44" spans="1:8" ht="18" customHeight="1" x14ac:dyDescent="0.25">
      <c r="A44" s="10">
        <v>5</v>
      </c>
      <c r="B44" s="5" t="s">
        <v>130</v>
      </c>
      <c r="C44" s="14" t="s">
        <v>133</v>
      </c>
      <c r="D44" s="20"/>
      <c r="E44" s="14" t="s">
        <v>110</v>
      </c>
      <c r="F44" s="14">
        <v>985</v>
      </c>
      <c r="G44" s="14">
        <v>1970</v>
      </c>
      <c r="H44" s="14"/>
    </row>
    <row r="45" spans="1:8" ht="18" customHeight="1" x14ac:dyDescent="0.25">
      <c r="A45" s="10">
        <v>6</v>
      </c>
      <c r="B45" s="8" t="s">
        <v>114</v>
      </c>
      <c r="C45" s="14" t="s">
        <v>124</v>
      </c>
      <c r="D45" s="14"/>
      <c r="E45" s="14">
        <v>6</v>
      </c>
      <c r="F45" s="14" t="s">
        <v>115</v>
      </c>
      <c r="G45" s="14">
        <v>187548</v>
      </c>
      <c r="H45" s="14">
        <v>10000</v>
      </c>
    </row>
    <row r="46" spans="1:8" ht="18" customHeight="1" x14ac:dyDescent="0.25">
      <c r="A46" s="10">
        <v>7</v>
      </c>
      <c r="B46" s="5" t="s">
        <v>104</v>
      </c>
      <c r="C46" s="14" t="s">
        <v>116</v>
      </c>
      <c r="D46" s="19"/>
      <c r="E46" s="14" t="s">
        <v>108</v>
      </c>
      <c r="F46" s="14" t="s">
        <v>117</v>
      </c>
      <c r="G46" s="14">
        <v>58712</v>
      </c>
      <c r="H46" s="14">
        <v>15000</v>
      </c>
    </row>
    <row r="47" spans="1:8" ht="18" customHeight="1" x14ac:dyDescent="0.25">
      <c r="A47" s="10">
        <v>8</v>
      </c>
      <c r="B47" s="5" t="s">
        <v>134</v>
      </c>
      <c r="C47" s="18" t="s">
        <v>136</v>
      </c>
      <c r="D47" s="14"/>
      <c r="E47" s="14" t="s">
        <v>135</v>
      </c>
      <c r="F47" s="14">
        <v>7500</v>
      </c>
      <c r="G47" s="14">
        <v>75000</v>
      </c>
      <c r="H47" s="14"/>
    </row>
    <row r="48" spans="1:8" ht="18" customHeight="1" x14ac:dyDescent="0.25">
      <c r="A48" s="10">
        <v>9</v>
      </c>
      <c r="B48" s="5" t="s">
        <v>119</v>
      </c>
      <c r="C48" s="14" t="s">
        <v>118</v>
      </c>
      <c r="D48" s="14" t="s">
        <v>120</v>
      </c>
      <c r="E48" s="14"/>
      <c r="F48" s="14" t="s">
        <v>123</v>
      </c>
      <c r="G48" s="14">
        <v>16284</v>
      </c>
      <c r="H48" s="14"/>
    </row>
    <row r="49" spans="1:8" ht="18" customHeight="1" x14ac:dyDescent="0.25">
      <c r="A49" s="10">
        <v>10</v>
      </c>
      <c r="B49" s="5" t="s">
        <v>137</v>
      </c>
      <c r="C49" s="14" t="s">
        <v>138</v>
      </c>
      <c r="D49" s="14"/>
      <c r="E49" s="14" t="s">
        <v>139</v>
      </c>
      <c r="F49" s="14">
        <v>1800</v>
      </c>
      <c r="G49" s="14">
        <v>5400</v>
      </c>
      <c r="H49" s="14"/>
    </row>
    <row r="50" spans="1:8" ht="18" customHeight="1" x14ac:dyDescent="0.25">
      <c r="A50" s="10">
        <v>11</v>
      </c>
      <c r="B50" s="5" t="s">
        <v>103</v>
      </c>
      <c r="C50" s="18" t="s">
        <v>112</v>
      </c>
      <c r="D50" s="19"/>
      <c r="E50" s="14" t="s">
        <v>108</v>
      </c>
      <c r="F50" s="14">
        <v>43200</v>
      </c>
      <c r="G50" s="14">
        <v>86400</v>
      </c>
      <c r="H50" s="14">
        <v>6000</v>
      </c>
    </row>
    <row r="51" spans="1:8" ht="18" customHeight="1" x14ac:dyDescent="0.25">
      <c r="A51" s="10">
        <v>12</v>
      </c>
      <c r="B51" s="5" t="s">
        <v>109</v>
      </c>
      <c r="C51" s="14" t="s">
        <v>113</v>
      </c>
      <c r="D51" s="14"/>
      <c r="E51" s="14" t="s">
        <v>110</v>
      </c>
      <c r="F51" s="14" t="s">
        <v>111</v>
      </c>
      <c r="G51" s="14">
        <v>19680</v>
      </c>
      <c r="H51" s="14"/>
    </row>
    <row r="52" spans="1:8" ht="18" customHeight="1" x14ac:dyDescent="0.25">
      <c r="A52" s="10">
        <v>13</v>
      </c>
      <c r="B52" s="5" t="s">
        <v>105</v>
      </c>
      <c r="C52" s="14" t="s">
        <v>125</v>
      </c>
      <c r="D52" s="14"/>
      <c r="E52" s="14" t="s">
        <v>121</v>
      </c>
      <c r="F52" s="14" t="s">
        <v>122</v>
      </c>
      <c r="G52" s="14">
        <v>189650</v>
      </c>
      <c r="H52" s="14"/>
    </row>
    <row r="53" spans="1:8" ht="18" customHeight="1" x14ac:dyDescent="0.25">
      <c r="A53" s="26"/>
      <c r="B53" s="27"/>
      <c r="C53" s="27"/>
      <c r="D53" s="27"/>
      <c r="E53" s="27"/>
      <c r="F53" s="27"/>
      <c r="G53" s="17">
        <f>SUM(G40:G52)</f>
        <v>694144</v>
      </c>
      <c r="H53" s="17">
        <f>SUM(H40:H52)</f>
        <v>51000</v>
      </c>
    </row>
    <row r="54" spans="1:8" ht="18" customHeight="1" x14ac:dyDescent="0.25">
      <c r="A54" s="24" t="s">
        <v>101</v>
      </c>
      <c r="B54" s="25"/>
      <c r="C54" s="25"/>
      <c r="D54" s="25"/>
      <c r="E54" s="25"/>
      <c r="F54" s="25"/>
      <c r="G54" s="21"/>
      <c r="H54" s="21">
        <f>SUM(G53+H53)</f>
        <v>745144</v>
      </c>
    </row>
    <row r="55" spans="1:8" ht="18" customHeight="1" x14ac:dyDescent="0.25">
      <c r="A55" s="22" t="s">
        <v>140</v>
      </c>
      <c r="B55" s="23"/>
      <c r="C55" s="23"/>
      <c r="D55" s="23"/>
      <c r="E55" s="23"/>
      <c r="F55" s="23"/>
      <c r="G55" s="21"/>
      <c r="H55" s="21">
        <v>150000</v>
      </c>
    </row>
    <row r="56" spans="1:8" ht="18" customHeight="1" x14ac:dyDescent="0.25">
      <c r="A56" s="24" t="s">
        <v>141</v>
      </c>
      <c r="B56" s="25"/>
      <c r="C56" s="25"/>
      <c r="D56" s="25"/>
      <c r="E56" s="25"/>
      <c r="F56" s="25"/>
      <c r="G56" s="21"/>
      <c r="H56" s="21">
        <f>SUM(H54+H55+H37)</f>
        <v>1791624</v>
      </c>
    </row>
  </sheetData>
  <sortState xmlns:xlrd2="http://schemas.microsoft.com/office/spreadsheetml/2017/richdata2" ref="B40:H52">
    <sortCondition ref="B40:B52"/>
  </sortState>
  <mergeCells count="25">
    <mergeCell ref="A29:G29"/>
    <mergeCell ref="A16:H16"/>
    <mergeCell ref="A26:G26"/>
    <mergeCell ref="A27:H27"/>
    <mergeCell ref="A2:H2"/>
    <mergeCell ref="H4:H5"/>
    <mergeCell ref="A6:H6"/>
    <mergeCell ref="A37:G37"/>
    <mergeCell ref="B4:C4"/>
    <mergeCell ref="A4:A5"/>
    <mergeCell ref="D4:D5"/>
    <mergeCell ref="E4:E5"/>
    <mergeCell ref="F4:F5"/>
    <mergeCell ref="G4:G5"/>
    <mergeCell ref="A10:G10"/>
    <mergeCell ref="A11:H11"/>
    <mergeCell ref="A15:G15"/>
    <mergeCell ref="A30:H30"/>
    <mergeCell ref="A36:G36"/>
    <mergeCell ref="A3:H3"/>
    <mergeCell ref="A55:F55"/>
    <mergeCell ref="A56:F56"/>
    <mergeCell ref="A53:F53"/>
    <mergeCell ref="A54:F54"/>
    <mergeCell ref="A38:H38"/>
  </mergeCells>
  <phoneticPr fontId="22" type="noConversion"/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Альбина Марухина</cp:lastModifiedBy>
  <cp:lastPrinted>2021-07-11T14:05:19Z</cp:lastPrinted>
  <dcterms:created xsi:type="dcterms:W3CDTF">2020-11-26T23:06:06Z</dcterms:created>
  <dcterms:modified xsi:type="dcterms:W3CDTF">2022-03-10T10:17:11Z</dcterms:modified>
</cp:coreProperties>
</file>