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79269\Desktop\СИЛ2022\Ведь-ма\"/>
    </mc:Choice>
  </mc:AlternateContent>
  <xr:revisionPtr revIDLastSave="0" documentId="13_ncr:1_{CF595F79-40A7-46CB-AF6A-983647C6D9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G12" i="1"/>
  <c r="G11" i="1"/>
  <c r="H11" i="1" s="1"/>
  <c r="F6" i="1"/>
  <c r="H6" i="1" s="1"/>
  <c r="F7" i="1"/>
  <c r="H7" i="1" s="1"/>
  <c r="F8" i="1"/>
  <c r="H8" i="1" s="1"/>
  <c r="F9" i="1"/>
  <c r="H9" i="1" s="1"/>
  <c r="F10" i="1"/>
  <c r="H10" i="1" s="1"/>
  <c r="F13" i="1"/>
  <c r="G10" i="1"/>
  <c r="G6" i="1"/>
  <c r="G7" i="1"/>
  <c r="G8" i="1"/>
  <c r="E5" i="1"/>
  <c r="F5" i="1" s="1"/>
  <c r="D11" i="1"/>
  <c r="G5" i="1" l="1"/>
  <c r="H5" i="1" s="1"/>
  <c r="H14" i="1" l="1"/>
  <c r="H16" i="1" s="1"/>
  <c r="H15" i="1"/>
</calcChain>
</file>

<file path=xl/sharedStrings.xml><?xml version="1.0" encoding="utf-8"?>
<sst xmlns="http://schemas.openxmlformats.org/spreadsheetml/2006/main" count="35" uniqueCount="27">
  <si>
    <t>Материал</t>
  </si>
  <si>
    <t>Ед.изм.</t>
  </si>
  <si>
    <t>Кол-во</t>
  </si>
  <si>
    <t>Понтон</t>
  </si>
  <si>
    <t>Деревья и кустарники</t>
  </si>
  <si>
    <t>Многолетники</t>
  </si>
  <si>
    <t>Разное</t>
  </si>
  <si>
    <t>м2</t>
  </si>
  <si>
    <t>Калитка, атрибутика</t>
  </si>
  <si>
    <t>Устройство брода</t>
  </si>
  <si>
    <t>Устройство пруда (болота)</t>
  </si>
  <si>
    <t>компл.</t>
  </si>
  <si>
    <t>Демонтажные работы</t>
  </si>
  <si>
    <t>Примечание: стоимость воды, системы освещения в проект не входит</t>
  </si>
  <si>
    <t>Устройство пруда, установки туманообразования и др.элементов - возможно за счет спонсоров</t>
  </si>
  <si>
    <t>Транспортные и накладные
расходы, непредвиденные расходы</t>
  </si>
  <si>
    <t>Установка туманообразования</t>
  </si>
  <si>
    <t>Дорожки (дерево, галька, геотекстиль)</t>
  </si>
  <si>
    <t>ВСЕГО:</t>
  </si>
  <si>
    <t>№ пп</t>
  </si>
  <si>
    <t>Наименование работ</t>
  </si>
  <si>
    <t>Работа,
руб.</t>
  </si>
  <si>
    <t>Всего, руб.</t>
  </si>
  <si>
    <t>за ед.изм.,
руб.</t>
  </si>
  <si>
    <t>всего, руб.</t>
  </si>
  <si>
    <t>Сметный расчет, выставочный проект "ВЕДЬ-МА"</t>
  </si>
  <si>
    <t>Расчет выполнен по состоянию на 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</si>
</sst>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B20" sqref="B20"/>
    </sheetView>
  </sheetViews>
  <sheetFormatPr defaultRowHeight="14.4" x14ac:dyDescent="0.3"/>
  <cols>
    <col min="2" max="2" width="49.44140625" customWidth="1"/>
    <col min="6" max="6" width="8.88671875" customWidth="1"/>
    <col min="8" max="8" width="11" bestFit="1" customWidth="1"/>
  </cols>
  <sheetData>
    <row r="1" spans="1:8" x14ac:dyDescent="0.3">
      <c r="B1" s="1" t="s">
        <v>25</v>
      </c>
    </row>
    <row r="3" spans="1:8" x14ac:dyDescent="0.3">
      <c r="A3" s="5" t="s">
        <v>19</v>
      </c>
      <c r="B3" s="5" t="s">
        <v>20</v>
      </c>
      <c r="C3" s="5" t="s">
        <v>1</v>
      </c>
      <c r="D3" s="5" t="s">
        <v>2</v>
      </c>
      <c r="E3" s="5" t="s">
        <v>0</v>
      </c>
      <c r="F3" s="5"/>
      <c r="G3" s="4" t="s">
        <v>21</v>
      </c>
      <c r="H3" s="5" t="s">
        <v>22</v>
      </c>
    </row>
    <row r="4" spans="1:8" ht="43.2" x14ac:dyDescent="0.3">
      <c r="A4" s="5"/>
      <c r="B4" s="5"/>
      <c r="C4" s="5"/>
      <c r="D4" s="5"/>
      <c r="E4" s="2" t="s">
        <v>23</v>
      </c>
      <c r="F4" s="3" t="s">
        <v>24</v>
      </c>
      <c r="G4" s="5"/>
      <c r="H4" s="5"/>
    </row>
    <row r="5" spans="1:8" x14ac:dyDescent="0.3">
      <c r="A5" s="6">
        <v>1</v>
      </c>
      <c r="B5" s="6" t="s">
        <v>10</v>
      </c>
      <c r="C5" s="6" t="s">
        <v>7</v>
      </c>
      <c r="D5" s="7">
        <v>24</v>
      </c>
      <c r="E5" s="8">
        <f>22*120*1.15</f>
        <v>3035.9999999999995</v>
      </c>
      <c r="F5" s="8">
        <f>D5*E5</f>
        <v>72863.999999999985</v>
      </c>
      <c r="G5" s="8">
        <f>F5*0.8</f>
        <v>58291.19999999999</v>
      </c>
      <c r="H5" s="8">
        <f>F5+G5</f>
        <v>131155.19999999998</v>
      </c>
    </row>
    <row r="6" spans="1:8" x14ac:dyDescent="0.3">
      <c r="A6" s="6">
        <v>2</v>
      </c>
      <c r="B6" s="6" t="s">
        <v>9</v>
      </c>
      <c r="C6" s="6" t="s">
        <v>7</v>
      </c>
      <c r="D6" s="7">
        <v>4</v>
      </c>
      <c r="E6" s="8">
        <v>1200</v>
      </c>
      <c r="F6" s="8">
        <f t="shared" ref="F6:F13" si="0">D6*E6</f>
        <v>4800</v>
      </c>
      <c r="G6" s="8">
        <f t="shared" ref="G6:G8" si="1">F6*0.7</f>
        <v>3360</v>
      </c>
      <c r="H6" s="8">
        <f t="shared" ref="H6:H13" si="2">F6+G6</f>
        <v>8160</v>
      </c>
    </row>
    <row r="7" spans="1:8" x14ac:dyDescent="0.3">
      <c r="A7" s="6">
        <v>3</v>
      </c>
      <c r="B7" s="6" t="s">
        <v>17</v>
      </c>
      <c r="C7" s="6" t="s">
        <v>7</v>
      </c>
      <c r="D7" s="7">
        <v>18</v>
      </c>
      <c r="E7" s="8">
        <v>3000</v>
      </c>
      <c r="F7" s="8">
        <f t="shared" si="0"/>
        <v>54000</v>
      </c>
      <c r="G7" s="8">
        <f t="shared" si="1"/>
        <v>37800</v>
      </c>
      <c r="H7" s="8">
        <f t="shared" si="2"/>
        <v>91800</v>
      </c>
    </row>
    <row r="8" spans="1:8" x14ac:dyDescent="0.3">
      <c r="A8" s="6">
        <v>4</v>
      </c>
      <c r="B8" s="6" t="s">
        <v>3</v>
      </c>
      <c r="C8" s="6" t="s">
        <v>7</v>
      </c>
      <c r="D8" s="7">
        <v>8</v>
      </c>
      <c r="E8" s="8">
        <v>4000</v>
      </c>
      <c r="F8" s="8">
        <f t="shared" si="0"/>
        <v>32000</v>
      </c>
      <c r="G8" s="8">
        <f t="shared" si="1"/>
        <v>22400</v>
      </c>
      <c r="H8" s="8">
        <f t="shared" si="2"/>
        <v>54400</v>
      </c>
    </row>
    <row r="9" spans="1:8" x14ac:dyDescent="0.3">
      <c r="A9" s="6">
        <v>5</v>
      </c>
      <c r="B9" s="6" t="s">
        <v>8</v>
      </c>
      <c r="C9" s="6" t="s">
        <v>11</v>
      </c>
      <c r="D9" s="6">
        <v>1</v>
      </c>
      <c r="E9" s="8">
        <v>30000</v>
      </c>
      <c r="F9" s="8">
        <f t="shared" si="0"/>
        <v>30000</v>
      </c>
      <c r="G9" s="8"/>
      <c r="H9" s="8">
        <f t="shared" si="2"/>
        <v>30000</v>
      </c>
    </row>
    <row r="10" spans="1:8" x14ac:dyDescent="0.3">
      <c r="A10" s="6"/>
      <c r="B10" s="6" t="s">
        <v>16</v>
      </c>
      <c r="C10" s="6" t="s">
        <v>11</v>
      </c>
      <c r="D10" s="7">
        <v>3</v>
      </c>
      <c r="E10" s="8">
        <v>25000</v>
      </c>
      <c r="F10" s="8">
        <f t="shared" si="0"/>
        <v>75000</v>
      </c>
      <c r="G10" s="8">
        <f>E10*0.8</f>
        <v>20000</v>
      </c>
      <c r="H10" s="8">
        <f t="shared" si="2"/>
        <v>95000</v>
      </c>
    </row>
    <row r="11" spans="1:8" x14ac:dyDescent="0.3">
      <c r="A11" s="6">
        <v>5</v>
      </c>
      <c r="B11" s="6" t="s">
        <v>4</v>
      </c>
      <c r="C11" s="9" t="s">
        <v>7</v>
      </c>
      <c r="D11" s="10">
        <f>52</f>
        <v>52</v>
      </c>
      <c r="E11" s="8"/>
      <c r="F11" s="8">
        <v>660000</v>
      </c>
      <c r="G11" s="8">
        <f>F11*0.2</f>
        <v>132000</v>
      </c>
      <c r="H11" s="8">
        <f t="shared" si="2"/>
        <v>792000</v>
      </c>
    </row>
    <row r="12" spans="1:8" x14ac:dyDescent="0.3">
      <c r="A12" s="6">
        <v>6</v>
      </c>
      <c r="B12" s="6" t="s">
        <v>5</v>
      </c>
      <c r="C12" s="9"/>
      <c r="D12" s="10"/>
      <c r="E12" s="8"/>
      <c r="F12" s="8">
        <v>102000</v>
      </c>
      <c r="G12" s="8">
        <f>F12*0.2</f>
        <v>20400</v>
      </c>
      <c r="H12" s="8">
        <f t="shared" si="2"/>
        <v>122400</v>
      </c>
    </row>
    <row r="13" spans="1:8" x14ac:dyDescent="0.3">
      <c r="A13" s="6">
        <v>7</v>
      </c>
      <c r="B13" s="6" t="s">
        <v>6</v>
      </c>
      <c r="C13" s="6" t="s">
        <v>11</v>
      </c>
      <c r="D13" s="11">
        <v>1</v>
      </c>
      <c r="E13" s="8">
        <v>50000</v>
      </c>
      <c r="F13" s="8">
        <f t="shared" si="0"/>
        <v>50000</v>
      </c>
      <c r="G13" s="8"/>
      <c r="H13" s="8">
        <f t="shared" si="2"/>
        <v>50000</v>
      </c>
    </row>
    <row r="14" spans="1:8" ht="28.8" x14ac:dyDescent="0.3">
      <c r="A14" s="6">
        <v>8</v>
      </c>
      <c r="B14" s="12" t="s">
        <v>15</v>
      </c>
      <c r="C14" s="6" t="s">
        <v>11</v>
      </c>
      <c r="D14" s="11"/>
      <c r="E14" s="8"/>
      <c r="F14" s="8"/>
      <c r="G14" s="8"/>
      <c r="H14" s="8">
        <f>SUM(H5:H13)*0.15</f>
        <v>206237.28</v>
      </c>
    </row>
    <row r="15" spans="1:8" x14ac:dyDescent="0.3">
      <c r="A15" s="6">
        <v>9</v>
      </c>
      <c r="B15" s="6" t="s">
        <v>12</v>
      </c>
      <c r="C15" s="6" t="s">
        <v>11</v>
      </c>
      <c r="D15" s="6"/>
      <c r="E15" s="8"/>
      <c r="F15" s="8"/>
      <c r="G15" s="8"/>
      <c r="H15" s="8">
        <f>SUM(G5:G14)*0.5</f>
        <v>147125.59999999998</v>
      </c>
    </row>
    <row r="16" spans="1:8" x14ac:dyDescent="0.3">
      <c r="A16" s="6"/>
      <c r="B16" s="13" t="s">
        <v>18</v>
      </c>
      <c r="C16" s="13"/>
      <c r="D16" s="13"/>
      <c r="E16" s="14"/>
      <c r="F16" s="14"/>
      <c r="G16" s="14"/>
      <c r="H16" s="14">
        <f>SUM(H5:H15)</f>
        <v>1728278.08</v>
      </c>
    </row>
    <row r="17" spans="2:2" x14ac:dyDescent="0.3">
      <c r="B17" t="s">
        <v>13</v>
      </c>
    </row>
    <row r="18" spans="2:2" x14ac:dyDescent="0.3">
      <c r="B18" t="s">
        <v>14</v>
      </c>
    </row>
    <row r="19" spans="2:2" x14ac:dyDescent="0.3">
      <c r="B19" t="s">
        <v>26</v>
      </c>
    </row>
  </sheetData>
  <mergeCells count="9">
    <mergeCell ref="A3:A4"/>
    <mergeCell ref="B3:B4"/>
    <mergeCell ref="C3:C4"/>
    <mergeCell ref="D3:D4"/>
    <mergeCell ref="G3:G4"/>
    <mergeCell ref="H3:H4"/>
    <mergeCell ref="E3:F3"/>
    <mergeCell ref="C11:C12"/>
    <mergeCell ref="D11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андреев</dc:creator>
  <cp:lastModifiedBy>андрей андреев</cp:lastModifiedBy>
  <dcterms:created xsi:type="dcterms:W3CDTF">2015-06-05T18:19:34Z</dcterms:created>
  <dcterms:modified xsi:type="dcterms:W3CDTF">2022-03-10T11:25:39Z</dcterms:modified>
</cp:coreProperties>
</file>