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820" activeTab="1"/>
  </bookViews>
  <sheets>
    <sheet name="Зефир" sheetId="4" r:id="rId1"/>
    <sheet name="Лист1" sheetId="5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4" l="1"/>
  <c r="P17" i="4"/>
  <c r="P18" i="4"/>
  <c r="P19" i="4"/>
  <c r="P20" i="4"/>
  <c r="P21" i="4"/>
  <c r="P22" i="4"/>
  <c r="P23" i="4"/>
  <c r="P24" i="4"/>
  <c r="P25" i="4"/>
  <c r="P16" i="4"/>
  <c r="G6" i="4"/>
  <c r="G8" i="4"/>
  <c r="G7" i="4"/>
  <c r="G38" i="4"/>
  <c r="G30" i="4"/>
  <c r="G31" i="4" s="1"/>
  <c r="G24" i="4"/>
  <c r="G23" i="4"/>
  <c r="G22" i="4"/>
  <c r="G17" i="4"/>
  <c r="G16" i="4"/>
  <c r="G14" i="4"/>
  <c r="G13" i="4"/>
  <c r="G11" i="4"/>
  <c r="G10" i="4"/>
  <c r="G9" i="4"/>
  <c r="G5" i="4"/>
  <c r="G25" i="4" l="1"/>
  <c r="G27" i="4" s="1"/>
  <c r="G18" i="4"/>
  <c r="G19" i="4" s="1"/>
  <c r="G20" i="4" s="1"/>
</calcChain>
</file>

<file path=xl/sharedStrings.xml><?xml version="1.0" encoding="utf-8"?>
<sst xmlns="http://schemas.openxmlformats.org/spreadsheetml/2006/main" count="117" uniqueCount="95">
  <si>
    <t>Наименование</t>
  </si>
  <si>
    <t>Ед.изм.</t>
  </si>
  <si>
    <t xml:space="preserve">Кол-во </t>
  </si>
  <si>
    <t>Цена,      руб</t>
  </si>
  <si>
    <t>Стоимость, руб</t>
  </si>
  <si>
    <t>МАФ, расходные материалы и работы по монтажу/демонтажу</t>
  </si>
  <si>
    <t>шт</t>
  </si>
  <si>
    <r>
      <t>м</t>
    </r>
    <r>
      <rPr>
        <vertAlign val="superscript"/>
        <sz val="10"/>
        <rFont val="Arial"/>
        <family val="2"/>
        <charset val="204"/>
      </rPr>
      <t>3</t>
    </r>
  </si>
  <si>
    <t>Плодородный грунт</t>
  </si>
  <si>
    <t>м</t>
  </si>
  <si>
    <r>
      <t>16.1. Доска обрезная 100*20 мм /  м</t>
    </r>
    <r>
      <rPr>
        <vertAlign val="superscript"/>
        <sz val="10"/>
        <color theme="1"/>
        <rFont val="Arial"/>
        <family val="2"/>
        <charset val="204"/>
      </rPr>
      <t>3</t>
    </r>
  </si>
  <si>
    <t>16.2. Арматура d8 /м</t>
  </si>
  <si>
    <t>ИТОГО:</t>
  </si>
  <si>
    <r>
      <t xml:space="preserve">Монтаж/демонтаж </t>
    </r>
    <r>
      <rPr>
        <sz val="10"/>
        <color theme="1"/>
        <rFont val="Arial"/>
        <family val="2"/>
        <charset val="204"/>
      </rPr>
      <t>(20% от стоимости материала)</t>
    </r>
  </si>
  <si>
    <t>Материалы для освещения сада и работы по его монтажу/демонтажу</t>
  </si>
  <si>
    <t>Монтаж/демонтаж системы освещения</t>
  </si>
  <si>
    <t>услуга</t>
  </si>
  <si>
    <t>Посадочный материал и работы по озеленению/ демонтажу сада</t>
  </si>
  <si>
    <t>Растения согласно ассортиментной ведомости</t>
  </si>
  <si>
    <t>Посадка растений/демонтаж (20% от стоимости посадочного материала)</t>
  </si>
  <si>
    <t>Транспортные расходы, погрузочно-разгрузочные работ</t>
  </si>
  <si>
    <t>Доставка строительных материалов, газель (манипулятор)</t>
  </si>
  <si>
    <t>Доставка плодородного грунта, газель</t>
  </si>
  <si>
    <t>Доставка маф и остальных материалов, газель</t>
  </si>
  <si>
    <t>Доставка посадочного материала</t>
  </si>
  <si>
    <t>Погрузочно-разгрузочные работы (общее)</t>
  </si>
  <si>
    <t>Профильная труба 20*30*2</t>
  </si>
  <si>
    <t>Щебень (S=8кв.м.), фракция 10-20</t>
  </si>
  <si>
    <t>Цемент Новоросцемент М500 ЦЕМ II/А-П 42.5 Н 50 кг</t>
  </si>
  <si>
    <t>пог.м</t>
  </si>
  <si>
    <t>Строительный песок (нижний слой в корыто+укрепление конструкции)</t>
  </si>
  <si>
    <t>Спанбонд премиум чёрный Geolia 10x3.2 м 60г/м2</t>
  </si>
  <si>
    <t>упак</t>
  </si>
  <si>
    <t>меш</t>
  </si>
  <si>
    <t>Материалы для качелей</t>
  </si>
  <si>
    <t>Квадратная профильная труба, 10*10*1,5</t>
  </si>
  <si>
    <t>8.1. Джутовая веревка, 12 мм</t>
  </si>
  <si>
    <t>8.2. Доска сухая строганная (50*30*4), сосна</t>
  </si>
  <si>
    <t>Материалы для фиксации каркаса нижнего яруса МАФ</t>
  </si>
  <si>
    <t>СМЕТА К ПРОЕКТУ ВЫСТАВОЧНОГО САДА "Зефир"</t>
  </si>
  <si>
    <t xml:space="preserve">Ландшафтный низковольтный светильник Lumondo Antik PL 04 </t>
  </si>
  <si>
    <t xml:space="preserve">Ландшафтный низковольтный светильник Lumondo Antik BL 01 </t>
  </si>
  <si>
    <t xml:space="preserve">Ландшафтная розетка Lumondo Teknik SS 01 </t>
  </si>
  <si>
    <t xml:space="preserve"> Общая стоимость реализации выставочного сада:</t>
  </si>
  <si>
    <t>Количество штук</t>
  </si>
  <si>
    <t>ГВОЗДИКА ПЕРИСТАЯ "DESMOND" (ДЕЗМОНД)</t>
  </si>
  <si>
    <t>Цена, шт/руб</t>
  </si>
  <si>
    <t>Общая стоимость, руб</t>
  </si>
  <si>
    <t>Ассортиментная ведомость растений</t>
  </si>
  <si>
    <t>смета по материалам и арт обьектам</t>
  </si>
  <si>
    <t>наименование</t>
  </si>
  <si>
    <t>цена шт</t>
  </si>
  <si>
    <t>арт обьект "Титания и Основа"</t>
  </si>
  <si>
    <t xml:space="preserve"> арт обьект "цветок оберона"</t>
  </si>
  <si>
    <t xml:space="preserve"> дерево из полимера</t>
  </si>
  <si>
    <t xml:space="preserve"> каменное ложе</t>
  </si>
  <si>
    <t xml:space="preserve">плитка каменная </t>
  </si>
  <si>
    <t>фонтан каменный</t>
  </si>
  <si>
    <t>дельфиниум ''grandiflora''</t>
  </si>
  <si>
    <t>ДЕЛЬФИНИУМ ''CRISTALL DE LIGHT''</t>
  </si>
  <si>
    <t>ФЛОКС ''DAVID''</t>
  </si>
  <si>
    <t>ФЛОКС '' BLUE PARADISE''</t>
  </si>
  <si>
    <t>ГЕОРГИН  ''TOMAS A.D EDISON''</t>
  </si>
  <si>
    <t>ДЕЛЬФИНИУМ ''MISTY MAUVES''</t>
  </si>
  <si>
    <t>ГЛАДИОЛУС ''MADGIC FLUTE''</t>
  </si>
  <si>
    <t>ЛИПА ШПОЛЕРНАЯ</t>
  </si>
  <si>
    <t>ЭХИНАЦЕЯ '' MINI BELL''</t>
  </si>
  <si>
    <t>ЛУК ДЕКОРАТИВНЫЙ ''AFLATUNENSE''</t>
  </si>
  <si>
    <t>ХРИЗАНТЕМА '' ELFIE WHITE''</t>
  </si>
  <si>
    <t>НАСТРУЦИЯ '' BLACK VELVET''</t>
  </si>
  <si>
    <t xml:space="preserve"> АГГЕРАТУМ '' BLUE BALL'' </t>
  </si>
  <si>
    <t>АГГЕРАТУМ  '' NORD SEA''</t>
  </si>
  <si>
    <t>ОСОКА</t>
  </si>
  <si>
    <t>МАРГАРИТКА</t>
  </si>
  <si>
    <t>ГОРТЕНЗИЯ '' VENERA BLUE''</t>
  </si>
  <si>
    <t>АСТРА '' NOVAE ANGLIAE''</t>
  </si>
  <si>
    <t>МАЛЬВА '' POWDER PUFFS''</t>
  </si>
  <si>
    <t>ГАЗОН УНИВЕРСАЛЬНЫЙ</t>
  </si>
  <si>
    <t xml:space="preserve">1 пакет </t>
  </si>
  <si>
    <t>1 мешок</t>
  </si>
  <si>
    <t xml:space="preserve">более 300000 тыс </t>
  </si>
  <si>
    <t>1 упак</t>
  </si>
  <si>
    <t>ЛАВАНДА '' hidcote''</t>
  </si>
  <si>
    <t>ГВОЗДИКА '' FISHER''</t>
  </si>
  <si>
    <t>КОЛОКОЛЬЧИК Campanula carpatica</t>
  </si>
  <si>
    <t>КОЛОКОЛЬЧИК ALBA</t>
  </si>
  <si>
    <t xml:space="preserve">КОЛОКОЛЬЧИК  rotundifolia </t>
  </si>
  <si>
    <t>1 Упак</t>
  </si>
  <si>
    <t>2 УПАК</t>
  </si>
  <si>
    <t xml:space="preserve">Встраиваемый светильник уличный светодиодный Ipogeo </t>
  </si>
  <si>
    <t>Грунтовый светильник Nema</t>
  </si>
  <si>
    <t>ИТОГО</t>
  </si>
  <si>
    <t>также вполне можно переиграть с дешевым девичьим виноградом</t>
  </si>
  <si>
    <t>арт обьекты возможно изготовить самостоятельно на направлениях моего коледжа</t>
  </si>
  <si>
    <t>его можно сделать из более дешевых спилов других растений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</si>
</sst>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sz val="10"/>
      <color rgb="FF7030A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color theme="3" tint="0.39997558519241921"/>
      <name val="Arial"/>
      <family val="2"/>
      <charset val="204"/>
    </font>
    <font>
      <sz val="9"/>
      <color rgb="FF555555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2323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sz val="18"/>
      <color rgb="FF32323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horizontal="center"/>
    </xf>
    <xf numFmtId="0" fontId="17" fillId="0" borderId="0"/>
    <xf numFmtId="0" fontId="34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4" xfId="1" applyBorder="1">
      <alignment horizontal="center"/>
    </xf>
    <xf numFmtId="0" fontId="8" fillId="0" borderId="4" xfId="1" applyFont="1" applyBorder="1" applyAlignment="1">
      <alignment horizontal="left" wrapText="1"/>
    </xf>
    <xf numFmtId="0" fontId="8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1">
      <alignment horizont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4" xfId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8" fillId="0" borderId="4" xfId="1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6" fillId="0" borderId="0" xfId="0" applyFont="1"/>
    <xf numFmtId="0" fontId="8" fillId="0" borderId="4" xfId="1" applyFont="1" applyBorder="1" applyAlignment="1">
      <alignment horizontal="center"/>
    </xf>
    <xf numFmtId="0" fontId="2" fillId="0" borderId="0" xfId="2" applyFont="1"/>
    <xf numFmtId="0" fontId="8" fillId="0" borderId="0" xfId="0" applyFont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2" fillId="0" borderId="4" xfId="1" applyBorder="1" applyAlignment="1">
      <alignment horizontal="center"/>
    </xf>
    <xf numFmtId="0" fontId="2" fillId="0" borderId="4" xfId="1" applyBorder="1" applyAlignment="1">
      <alignment horizontal="center" vertical="center"/>
    </xf>
    <xf numFmtId="1" fontId="2" fillId="0" borderId="0" xfId="0" applyNumberFormat="1" applyFont="1"/>
    <xf numFmtId="0" fontId="2" fillId="0" borderId="4" xfId="1" applyFill="1" applyBorder="1">
      <alignment horizontal="center"/>
    </xf>
    <xf numFmtId="0" fontId="2" fillId="0" borderId="4" xfId="0" applyFont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2" fillId="0" borderId="0" xfId="0" applyFont="1" applyBorder="1"/>
    <xf numFmtId="0" fontId="2" fillId="0" borderId="1" xfId="0" applyFont="1" applyBorder="1"/>
    <xf numFmtId="0" fontId="5" fillId="0" borderId="4" xfId="0" applyFont="1" applyBorder="1" applyAlignment="1">
      <alignment horizontal="center" vertical="top"/>
    </xf>
    <xf numFmtId="0" fontId="20" fillId="0" borderId="0" xfId="0" applyFont="1"/>
    <xf numFmtId="0" fontId="22" fillId="3" borderId="4" xfId="0" applyFont="1" applyFill="1" applyBorder="1" applyAlignment="1"/>
    <xf numFmtId="0" fontId="2" fillId="0" borderId="0" xfId="0" applyFont="1" applyBorder="1" applyAlignment="1">
      <alignment horizontal="center" vertical="top"/>
    </xf>
    <xf numFmtId="0" fontId="8" fillId="0" borderId="0" xfId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0" fillId="0" borderId="4" xfId="1" applyFont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10" fillId="4" borderId="4" xfId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9" fillId="0" borderId="0" xfId="1" applyFont="1" applyAlignment="1">
      <alignment horizontal="right"/>
    </xf>
    <xf numFmtId="0" fontId="8" fillId="0" borderId="0" xfId="1" applyFont="1" applyAlignment="1">
      <alignment horizontal="right" wrapText="1"/>
    </xf>
    <xf numFmtId="0" fontId="8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" fontId="3" fillId="3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indent="5"/>
    </xf>
    <xf numFmtId="0" fontId="0" fillId="0" borderId="0" xfId="0" applyAlignment="1">
      <alignment horizontal="center"/>
    </xf>
    <xf numFmtId="0" fontId="24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wrapText="1"/>
    </xf>
    <xf numFmtId="0" fontId="24" fillId="0" borderId="4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4" xfId="0" applyFont="1" applyBorder="1" applyAlignment="1">
      <alignment vertical="center" wrapText="1"/>
    </xf>
    <xf numFmtId="0" fontId="34" fillId="0" borderId="0" xfId="3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27542</xdr:rowOff>
    </xdr:from>
    <xdr:to>
      <xdr:col>3</xdr:col>
      <xdr:colOff>27542</xdr:colOff>
      <xdr:row>5</xdr:row>
      <xdr:rowOff>18362</xdr:rowOff>
    </xdr:to>
    <xdr:pic>
      <xdr:nvPicPr>
        <xdr:cNvPr id="3" name="Рисунок 4">
          <a:extLst>
            <a:ext uri="{FF2B5EF4-FFF2-40B4-BE49-F238E27FC236}">
              <a16:creationId xmlns="" xmlns:a16="http://schemas.microsoft.com/office/drawing/2014/main" id="{743D25FB-F722-4E41-A545-F72CD815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81" t="42511" r="61328" b="29991"/>
        <a:stretch>
          <a:fillRect/>
        </a:stretch>
      </xdr:blipFill>
      <xdr:spPr bwMode="auto">
        <a:xfrm>
          <a:off x="6123542" y="2047301"/>
          <a:ext cx="1872867" cy="982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lu.ru/sortament/ulichnye/vstraivaemye/vstraivaemyj_svetil_nik_ulichnyj_svetodiodnyj_ipogeo_ip3843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9"/>
  <sheetViews>
    <sheetView workbookViewId="0">
      <selection activeCell="K9" sqref="K9"/>
    </sheetView>
  </sheetViews>
  <sheetFormatPr defaultColWidth="9.140625" defaultRowHeight="12.75" x14ac:dyDescent="0.2"/>
  <cols>
    <col min="1" max="1" width="4.7109375" style="1" customWidth="1"/>
    <col min="2" max="2" width="4" style="1" customWidth="1"/>
    <col min="3" max="3" width="51.85546875" style="67" customWidth="1"/>
    <col min="4" max="4" width="9.140625" style="1"/>
    <col min="5" max="5" width="9.140625" style="1" customWidth="1"/>
    <col min="6" max="6" width="11.140625" style="3" customWidth="1"/>
    <col min="7" max="7" width="13.140625" style="2" customWidth="1"/>
    <col min="8" max="8" width="5.5703125" style="1" customWidth="1"/>
    <col min="9" max="9" width="4.7109375" style="1" customWidth="1"/>
    <col min="10" max="10" width="6.7109375" style="2" customWidth="1"/>
    <col min="11" max="11" width="9.42578125" style="2" customWidth="1"/>
    <col min="12" max="12" width="2.7109375" style="1" customWidth="1"/>
    <col min="13" max="13" width="3.28515625" style="1" customWidth="1"/>
    <col min="14" max="14" width="41.42578125" style="68" hidden="1" customWidth="1"/>
    <col min="15" max="15" width="7.140625" style="3" hidden="1" customWidth="1"/>
    <col min="16" max="16" width="5.7109375" style="3" hidden="1" customWidth="1"/>
    <col min="17" max="17" width="9.42578125" style="3" hidden="1" customWidth="1"/>
    <col min="18" max="18" width="11.28515625" style="3" customWidth="1"/>
    <col min="19" max="19" width="8.7109375" style="1" customWidth="1"/>
    <col min="20" max="20" width="11.42578125" style="1" customWidth="1"/>
    <col min="21" max="21" width="9.140625" style="1"/>
    <col min="22" max="22" width="28.85546875" style="1" customWidth="1"/>
    <col min="23" max="24" width="9.140625" style="1"/>
    <col min="25" max="25" width="21.42578125" style="1" customWidth="1"/>
    <col min="26" max="16384" width="9.140625" style="1"/>
  </cols>
  <sheetData>
    <row r="2" spans="2:28" ht="18" x14ac:dyDescent="0.25">
      <c r="B2" s="109" t="s">
        <v>39</v>
      </c>
      <c r="C2" s="110"/>
      <c r="D2" s="110"/>
      <c r="E2" s="110"/>
      <c r="F2" s="110"/>
      <c r="G2" s="111"/>
      <c r="V2" s="2"/>
      <c r="W2" s="4"/>
      <c r="Z2" s="2"/>
      <c r="AA2" s="2"/>
      <c r="AB2" s="2"/>
    </row>
    <row r="3" spans="2:28" ht="25.5" x14ac:dyDescent="0.25">
      <c r="B3" s="5"/>
      <c r="C3" s="57" t="s">
        <v>0</v>
      </c>
      <c r="D3" s="6" t="s">
        <v>1</v>
      </c>
      <c r="E3" s="7" t="s">
        <v>2</v>
      </c>
      <c r="F3" s="7" t="s">
        <v>3</v>
      </c>
      <c r="G3" s="7" t="s">
        <v>4</v>
      </c>
      <c r="V3" s="2"/>
      <c r="W3" s="4"/>
      <c r="Z3" s="2"/>
      <c r="AA3" s="2"/>
      <c r="AB3" s="2"/>
    </row>
    <row r="4" spans="2:28" ht="15" x14ac:dyDescent="0.2">
      <c r="B4" s="112" t="s">
        <v>5</v>
      </c>
      <c r="C4" s="113"/>
      <c r="D4" s="113"/>
      <c r="E4" s="113"/>
      <c r="F4" s="113"/>
      <c r="G4" s="114"/>
      <c r="J4" s="8"/>
      <c r="K4" s="8"/>
      <c r="L4" s="8"/>
      <c r="N4" s="69"/>
      <c r="P4" s="9"/>
      <c r="Q4" s="9"/>
      <c r="R4" s="9"/>
      <c r="V4" s="2"/>
      <c r="W4" s="10"/>
      <c r="Z4" s="2"/>
      <c r="AA4" s="2"/>
      <c r="AB4" s="2"/>
    </row>
    <row r="5" spans="2:28" s="3" customFormat="1" ht="33" customHeight="1" x14ac:dyDescent="0.25">
      <c r="B5" s="11">
        <v>1</v>
      </c>
      <c r="C5" s="12" t="s">
        <v>26</v>
      </c>
      <c r="D5" s="13" t="s">
        <v>29</v>
      </c>
      <c r="E5" s="14">
        <v>72</v>
      </c>
      <c r="F5" s="14">
        <v>249</v>
      </c>
      <c r="G5" s="14">
        <f t="shared" ref="G5:G11" si="0">E5*F5</f>
        <v>17928</v>
      </c>
      <c r="I5" s="15"/>
      <c r="N5" s="70"/>
      <c r="O5" s="16"/>
      <c r="Y5" s="9"/>
      <c r="Z5" s="9"/>
      <c r="AA5" s="9"/>
    </row>
    <row r="6" spans="2:28" s="3" customFormat="1" ht="33" customHeight="1" x14ac:dyDescent="0.25">
      <c r="B6" s="11">
        <v>2</v>
      </c>
      <c r="C6" s="12" t="s">
        <v>35</v>
      </c>
      <c r="D6" s="13" t="s">
        <v>29</v>
      </c>
      <c r="E6" s="14">
        <v>16</v>
      </c>
      <c r="F6" s="14">
        <v>156</v>
      </c>
      <c r="G6" s="14">
        <f t="shared" si="0"/>
        <v>2496</v>
      </c>
      <c r="I6" s="15"/>
      <c r="N6" s="70"/>
      <c r="O6" s="16"/>
      <c r="Y6" s="9"/>
      <c r="Z6" s="9"/>
      <c r="AA6" s="9"/>
    </row>
    <row r="7" spans="2:28" ht="14.25" x14ac:dyDescent="0.2">
      <c r="B7" s="11">
        <v>3</v>
      </c>
      <c r="C7" s="12" t="s">
        <v>27</v>
      </c>
      <c r="D7" s="23" t="s">
        <v>7</v>
      </c>
      <c r="E7" s="14">
        <v>2</v>
      </c>
      <c r="F7" s="14">
        <v>2780</v>
      </c>
      <c r="G7" s="14">
        <f t="shared" si="0"/>
        <v>5560</v>
      </c>
      <c r="I7" s="15"/>
      <c r="M7" s="15"/>
      <c r="N7" s="71"/>
      <c r="O7" s="18"/>
      <c r="V7" s="2"/>
      <c r="W7" s="19"/>
      <c r="Z7" s="2"/>
      <c r="AA7" s="2"/>
      <c r="AB7" s="2"/>
    </row>
    <row r="8" spans="2:28" ht="25.5" x14ac:dyDescent="0.2">
      <c r="B8" s="11">
        <v>4</v>
      </c>
      <c r="C8" s="12" t="s">
        <v>30</v>
      </c>
      <c r="D8" s="23" t="s">
        <v>7</v>
      </c>
      <c r="E8" s="13">
        <v>1</v>
      </c>
      <c r="F8" s="14">
        <v>1500</v>
      </c>
      <c r="G8" s="14">
        <f t="shared" si="0"/>
        <v>1500</v>
      </c>
      <c r="I8" s="15"/>
      <c r="J8" s="3"/>
      <c r="K8" s="21"/>
      <c r="M8" s="15"/>
      <c r="N8" s="71"/>
      <c r="O8" s="18"/>
      <c r="V8" s="2"/>
      <c r="W8" s="22"/>
      <c r="Z8" s="2"/>
      <c r="AA8" s="2"/>
      <c r="AB8" s="2"/>
    </row>
    <row r="9" spans="2:28" x14ac:dyDescent="0.2">
      <c r="B9" s="11">
        <v>5</v>
      </c>
      <c r="C9" s="12" t="s">
        <v>31</v>
      </c>
      <c r="D9" s="23" t="s">
        <v>32</v>
      </c>
      <c r="E9" s="24">
        <v>1</v>
      </c>
      <c r="F9" s="14">
        <v>522</v>
      </c>
      <c r="G9" s="25">
        <f t="shared" si="0"/>
        <v>522</v>
      </c>
      <c r="I9" s="15"/>
      <c r="J9" s="3"/>
      <c r="K9" s="3"/>
      <c r="M9" s="15"/>
      <c r="N9" s="72"/>
      <c r="O9" s="20"/>
      <c r="R9" s="21"/>
      <c r="V9" s="2"/>
      <c r="Z9" s="2"/>
      <c r="AA9" s="2"/>
      <c r="AB9" s="2"/>
    </row>
    <row r="10" spans="2:28" x14ac:dyDescent="0.2">
      <c r="B10" s="11">
        <v>6</v>
      </c>
      <c r="C10" s="58" t="s">
        <v>28</v>
      </c>
      <c r="D10" s="23" t="s">
        <v>33</v>
      </c>
      <c r="E10" s="24">
        <v>4</v>
      </c>
      <c r="F10" s="14">
        <v>405</v>
      </c>
      <c r="G10" s="25">
        <f t="shared" si="0"/>
        <v>1620</v>
      </c>
      <c r="J10" s="3"/>
      <c r="K10" s="3"/>
      <c r="M10" s="15"/>
      <c r="N10" s="73"/>
      <c r="O10" s="18"/>
      <c r="V10" s="2"/>
      <c r="Z10" s="2"/>
      <c r="AA10" s="2"/>
      <c r="AB10" s="2"/>
    </row>
    <row r="11" spans="2:28" ht="14.25" x14ac:dyDescent="0.2">
      <c r="B11" s="11">
        <v>7</v>
      </c>
      <c r="C11" s="58" t="s">
        <v>8</v>
      </c>
      <c r="D11" s="23" t="s">
        <v>7</v>
      </c>
      <c r="E11" s="27">
        <v>5</v>
      </c>
      <c r="F11" s="14">
        <v>850</v>
      </c>
      <c r="G11" s="25">
        <f t="shared" si="0"/>
        <v>4250</v>
      </c>
      <c r="J11" s="3"/>
      <c r="K11" s="3"/>
      <c r="M11" s="2"/>
      <c r="O11" s="20"/>
      <c r="V11" s="2"/>
      <c r="Z11" s="2"/>
      <c r="AA11" s="2"/>
      <c r="AB11" s="2"/>
    </row>
    <row r="12" spans="2:28" x14ac:dyDescent="0.2">
      <c r="B12" s="11">
        <v>8</v>
      </c>
      <c r="C12" s="59" t="s">
        <v>34</v>
      </c>
      <c r="D12" s="26"/>
      <c r="E12" s="26"/>
      <c r="F12" s="26"/>
      <c r="G12" s="26"/>
      <c r="I12" s="15"/>
      <c r="J12" s="3"/>
      <c r="K12" s="3"/>
      <c r="M12" s="2"/>
      <c r="O12" s="20"/>
      <c r="V12" s="2"/>
      <c r="W12" s="19"/>
      <c r="Z12" s="2"/>
      <c r="AA12" s="2"/>
      <c r="AB12" s="2"/>
    </row>
    <row r="13" spans="2:28" x14ac:dyDescent="0.2">
      <c r="B13" s="11"/>
      <c r="C13" s="60" t="s">
        <v>36</v>
      </c>
      <c r="D13" s="28" t="s">
        <v>9</v>
      </c>
      <c r="E13" s="27">
        <v>12</v>
      </c>
      <c r="F13" s="27">
        <v>48</v>
      </c>
      <c r="G13" s="27">
        <f>E13*F13</f>
        <v>576</v>
      </c>
      <c r="I13" s="15"/>
      <c r="J13" s="3"/>
      <c r="K13" s="21"/>
      <c r="M13" s="2"/>
      <c r="N13" s="74"/>
      <c r="O13" s="29"/>
      <c r="V13" s="2"/>
      <c r="W13" s="22"/>
      <c r="Z13" s="2"/>
      <c r="AA13" s="2"/>
      <c r="AB13" s="2"/>
    </row>
    <row r="14" spans="2:28" x14ac:dyDescent="0.2">
      <c r="B14" s="11"/>
      <c r="C14" s="58" t="s">
        <v>37</v>
      </c>
      <c r="D14" s="27" t="s">
        <v>6</v>
      </c>
      <c r="E14" s="27">
        <v>2</v>
      </c>
      <c r="F14" s="27">
        <v>400</v>
      </c>
      <c r="G14" s="27">
        <f>E14*F14</f>
        <v>800</v>
      </c>
      <c r="I14" s="15"/>
      <c r="J14" s="3"/>
      <c r="K14" s="3"/>
      <c r="M14" s="2"/>
      <c r="N14" s="72"/>
      <c r="O14" s="20"/>
      <c r="V14" s="2"/>
      <c r="W14" s="22"/>
      <c r="Z14" s="2"/>
      <c r="AA14" s="2"/>
      <c r="AB14" s="2"/>
    </row>
    <row r="15" spans="2:28" ht="25.5" x14ac:dyDescent="0.2">
      <c r="B15" s="11">
        <v>9</v>
      </c>
      <c r="C15" s="59" t="s">
        <v>38</v>
      </c>
      <c r="D15" s="26"/>
      <c r="E15" s="26"/>
      <c r="F15" s="14"/>
      <c r="G15" s="27"/>
      <c r="J15" s="3"/>
      <c r="K15" s="3"/>
      <c r="L15" s="2"/>
      <c r="O15" s="32"/>
      <c r="Q15" s="2"/>
      <c r="V15" s="10"/>
      <c r="AA15" s="33"/>
    </row>
    <row r="16" spans="2:28" ht="14.25" x14ac:dyDescent="0.2">
      <c r="B16" s="11"/>
      <c r="C16" s="60" t="s">
        <v>10</v>
      </c>
      <c r="D16" s="23" t="s">
        <v>7</v>
      </c>
      <c r="E16" s="14">
        <v>0.01</v>
      </c>
      <c r="F16" s="14">
        <v>6000</v>
      </c>
      <c r="G16" s="14">
        <f>E16*F16</f>
        <v>60</v>
      </c>
      <c r="J16" s="3"/>
      <c r="K16" s="21"/>
      <c r="L16" s="2"/>
      <c r="N16" s="68">
        <v>475</v>
      </c>
      <c r="O16" s="2">
        <v>4</v>
      </c>
      <c r="P16" s="3">
        <f>N16*O16</f>
        <v>1900</v>
      </c>
      <c r="Q16" s="2"/>
      <c r="V16" s="35"/>
    </row>
    <row r="17" spans="2:22" x14ac:dyDescent="0.2">
      <c r="B17" s="11"/>
      <c r="C17" s="58" t="s">
        <v>11</v>
      </c>
      <c r="D17" s="14" t="s">
        <v>9</v>
      </c>
      <c r="E17" s="14">
        <v>12</v>
      </c>
      <c r="F17" s="14">
        <v>13</v>
      </c>
      <c r="G17" s="30">
        <f t="shared" ref="G17" si="1">E17*F17</f>
        <v>156</v>
      </c>
      <c r="J17" s="3"/>
      <c r="K17" s="21"/>
      <c r="L17" s="31"/>
      <c r="N17" s="68">
        <v>470</v>
      </c>
      <c r="O17" s="32">
        <v>3</v>
      </c>
      <c r="P17" s="3">
        <f t="shared" ref="P17:P25" si="2">N17*O17</f>
        <v>1410</v>
      </c>
      <c r="Q17" s="2"/>
      <c r="R17" s="21"/>
      <c r="V17" s="35"/>
    </row>
    <row r="18" spans="2:22" x14ac:dyDescent="0.2">
      <c r="B18" s="14"/>
      <c r="C18" s="61" t="s">
        <v>12</v>
      </c>
      <c r="D18" s="23"/>
      <c r="E18" s="14"/>
      <c r="F18" s="14"/>
      <c r="G18" s="25">
        <f>SUM(G5:G17)</f>
        <v>35468</v>
      </c>
      <c r="J18" s="3"/>
      <c r="K18" s="3"/>
      <c r="N18" s="68">
        <v>380</v>
      </c>
      <c r="O18" s="32">
        <v>15</v>
      </c>
      <c r="P18" s="3">
        <f t="shared" si="2"/>
        <v>5700</v>
      </c>
      <c r="Q18" s="2"/>
      <c r="R18" s="21"/>
      <c r="V18" s="35"/>
    </row>
    <row r="19" spans="2:22" x14ac:dyDescent="0.2">
      <c r="B19" s="27">
        <v>10</v>
      </c>
      <c r="C19" s="62" t="s">
        <v>13</v>
      </c>
      <c r="D19" s="14"/>
      <c r="E19" s="14"/>
      <c r="F19" s="14"/>
      <c r="G19" s="30">
        <f>G18*0.2</f>
        <v>7093.6</v>
      </c>
      <c r="J19" s="3"/>
      <c r="K19" s="21"/>
      <c r="N19" s="68">
        <v>200</v>
      </c>
      <c r="O19" s="2">
        <v>20</v>
      </c>
      <c r="P19" s="3">
        <f t="shared" si="2"/>
        <v>4000</v>
      </c>
      <c r="Q19" s="2"/>
      <c r="R19" s="21"/>
      <c r="V19" s="35"/>
    </row>
    <row r="20" spans="2:22" x14ac:dyDescent="0.2">
      <c r="B20" s="26"/>
      <c r="C20" s="61" t="s">
        <v>12</v>
      </c>
      <c r="D20" s="14"/>
      <c r="E20" s="14"/>
      <c r="F20" s="14"/>
      <c r="G20" s="37">
        <f>SUM(G18:G19)</f>
        <v>42561.599999999999</v>
      </c>
      <c r="J20" s="3"/>
      <c r="K20" s="21"/>
      <c r="N20" s="68">
        <v>500</v>
      </c>
      <c r="O20" s="2">
        <v>3</v>
      </c>
      <c r="P20" s="3">
        <f t="shared" si="2"/>
        <v>1500</v>
      </c>
      <c r="Q20" s="2"/>
      <c r="R20" s="21"/>
      <c r="V20" s="35"/>
    </row>
    <row r="21" spans="2:22" ht="15" x14ac:dyDescent="0.2">
      <c r="B21" s="115" t="s">
        <v>14</v>
      </c>
      <c r="C21" s="115"/>
      <c r="D21" s="115"/>
      <c r="E21" s="115"/>
      <c r="F21" s="115"/>
      <c r="G21" s="115"/>
      <c r="J21" s="3"/>
      <c r="K21" s="21"/>
      <c r="N21" s="68">
        <v>370</v>
      </c>
      <c r="O21" s="2">
        <v>3</v>
      </c>
      <c r="P21" s="3">
        <f t="shared" si="2"/>
        <v>1110</v>
      </c>
      <c r="Q21" s="2"/>
      <c r="R21" s="21"/>
      <c r="V21" s="35"/>
    </row>
    <row r="22" spans="2:22" ht="25.5" x14ac:dyDescent="0.2">
      <c r="B22" s="11">
        <v>11</v>
      </c>
      <c r="C22" s="12" t="s">
        <v>40</v>
      </c>
      <c r="D22" s="38" t="s">
        <v>6</v>
      </c>
      <c r="E22" s="39">
        <v>6</v>
      </c>
      <c r="F22" s="39">
        <v>10349</v>
      </c>
      <c r="G22" s="11">
        <f>E22*F22</f>
        <v>62094</v>
      </c>
      <c r="J22" s="3"/>
      <c r="K22" s="21"/>
      <c r="N22" s="68">
        <v>570</v>
      </c>
      <c r="O22" s="2">
        <v>3</v>
      </c>
      <c r="P22" s="3">
        <f t="shared" si="2"/>
        <v>1710</v>
      </c>
      <c r="Q22" s="2"/>
      <c r="R22" s="21"/>
      <c r="V22" s="35"/>
    </row>
    <row r="23" spans="2:22" ht="25.5" x14ac:dyDescent="0.2">
      <c r="B23" s="11">
        <v>12</v>
      </c>
      <c r="C23" s="12" t="s">
        <v>41</v>
      </c>
      <c r="D23" s="38" t="s">
        <v>6</v>
      </c>
      <c r="E23" s="39">
        <v>8</v>
      </c>
      <c r="F23" s="39">
        <v>7057</v>
      </c>
      <c r="G23" s="11">
        <f t="shared" ref="G23:G24" si="3">E23*F23</f>
        <v>56456</v>
      </c>
      <c r="J23" s="3"/>
      <c r="K23" s="21"/>
      <c r="N23" s="68">
        <v>400</v>
      </c>
      <c r="O23" s="2">
        <v>2</v>
      </c>
      <c r="P23" s="3">
        <f t="shared" si="2"/>
        <v>800</v>
      </c>
      <c r="Q23" s="2"/>
      <c r="R23" s="21"/>
      <c r="V23" s="35"/>
    </row>
    <row r="24" spans="2:22" x14ac:dyDescent="0.2">
      <c r="B24" s="11">
        <v>13</v>
      </c>
      <c r="C24" s="12" t="s">
        <v>42</v>
      </c>
      <c r="D24" s="38" t="s">
        <v>6</v>
      </c>
      <c r="E24" s="39">
        <v>2</v>
      </c>
      <c r="F24" s="39">
        <v>3600</v>
      </c>
      <c r="G24" s="11">
        <f t="shared" si="3"/>
        <v>7200</v>
      </c>
      <c r="J24" s="3"/>
      <c r="K24" s="21"/>
      <c r="N24" s="68">
        <v>475</v>
      </c>
      <c r="O24" s="2">
        <v>6</v>
      </c>
      <c r="P24" s="3">
        <f t="shared" si="2"/>
        <v>2850</v>
      </c>
      <c r="Q24" s="2"/>
      <c r="R24" s="21"/>
      <c r="V24" s="35"/>
    </row>
    <row r="25" spans="2:22" x14ac:dyDescent="0.2">
      <c r="B25" s="41"/>
      <c r="C25" s="61" t="s">
        <v>12</v>
      </c>
      <c r="D25" s="38"/>
      <c r="E25" s="14"/>
      <c r="F25" s="14"/>
      <c r="G25" s="30">
        <f>SUM(G22:G24)</f>
        <v>125750</v>
      </c>
      <c r="J25" s="3"/>
      <c r="K25" s="21"/>
      <c r="N25" s="68">
        <v>340</v>
      </c>
      <c r="O25" s="2">
        <v>20</v>
      </c>
      <c r="P25" s="3">
        <f t="shared" si="2"/>
        <v>6800</v>
      </c>
      <c r="Q25" s="2"/>
      <c r="R25" s="21"/>
      <c r="V25" s="35"/>
    </row>
    <row r="26" spans="2:22" x14ac:dyDescent="0.2">
      <c r="B26" s="41">
        <v>14</v>
      </c>
      <c r="C26" s="63" t="s">
        <v>15</v>
      </c>
      <c r="D26" s="42" t="s">
        <v>16</v>
      </c>
      <c r="E26" s="42">
        <v>1</v>
      </c>
      <c r="F26" s="42">
        <v>12000</v>
      </c>
      <c r="G26" s="42">
        <v>12000</v>
      </c>
      <c r="J26" s="3"/>
      <c r="K26" s="21"/>
      <c r="O26" s="2"/>
      <c r="P26" s="36"/>
      <c r="Q26" s="2"/>
      <c r="R26" s="21"/>
      <c r="V26" s="35"/>
    </row>
    <row r="27" spans="2:22" x14ac:dyDescent="0.2">
      <c r="B27" s="41"/>
      <c r="C27" s="61" t="s">
        <v>12</v>
      </c>
      <c r="D27" s="42"/>
      <c r="E27" s="42"/>
      <c r="F27" s="42"/>
      <c r="G27" s="43">
        <f>SUM(G25:G26)</f>
        <v>137750</v>
      </c>
      <c r="J27" s="3"/>
      <c r="K27" s="21"/>
      <c r="O27" s="2"/>
      <c r="P27" s="36"/>
      <c r="Q27" s="2"/>
      <c r="R27" s="21"/>
      <c r="V27" s="35"/>
    </row>
    <row r="28" spans="2:22" ht="15" x14ac:dyDescent="0.2">
      <c r="B28" s="115" t="s">
        <v>17</v>
      </c>
      <c r="C28" s="115"/>
      <c r="D28" s="115"/>
      <c r="E28" s="115"/>
      <c r="F28" s="115"/>
      <c r="G28" s="115"/>
      <c r="J28" s="3"/>
      <c r="K28" s="3"/>
      <c r="O28" s="20"/>
      <c r="P28" s="2"/>
    </row>
    <row r="29" spans="2:22" x14ac:dyDescent="0.2">
      <c r="B29" s="27">
        <v>15</v>
      </c>
      <c r="C29" s="58" t="s">
        <v>18</v>
      </c>
      <c r="D29" s="44"/>
      <c r="E29" s="14"/>
      <c r="F29" s="14"/>
      <c r="G29" s="27">
        <v>27780</v>
      </c>
      <c r="J29" s="3"/>
      <c r="K29" s="21"/>
      <c r="O29" s="20"/>
      <c r="P29" s="2"/>
      <c r="R29" s="21"/>
    </row>
    <row r="30" spans="2:22" ht="25.5" x14ac:dyDescent="0.2">
      <c r="B30" s="27">
        <v>16</v>
      </c>
      <c r="C30" s="63" t="s">
        <v>19</v>
      </c>
      <c r="D30" s="34"/>
      <c r="E30" s="14"/>
      <c r="F30" s="27"/>
      <c r="G30" s="14">
        <f>G29*0.2</f>
        <v>5556</v>
      </c>
      <c r="J30" s="3"/>
      <c r="K30" s="21"/>
      <c r="O30" s="20"/>
      <c r="P30" s="2"/>
      <c r="R30" s="21"/>
    </row>
    <row r="31" spans="2:22" x14ac:dyDescent="0.2">
      <c r="B31" s="26"/>
      <c r="C31" s="61" t="s">
        <v>12</v>
      </c>
      <c r="D31" s="27"/>
      <c r="E31" s="14"/>
      <c r="F31" s="27"/>
      <c r="G31" s="44">
        <f>SUM(G29:G30)</f>
        <v>33336</v>
      </c>
      <c r="J31" s="1"/>
      <c r="K31" s="45"/>
      <c r="L31" s="46"/>
      <c r="O31" s="20"/>
      <c r="P31" s="2"/>
      <c r="R31" s="21"/>
    </row>
    <row r="32" spans="2:22" ht="15" x14ac:dyDescent="0.2">
      <c r="B32" s="115" t="s">
        <v>20</v>
      </c>
      <c r="C32" s="115"/>
      <c r="D32" s="115"/>
      <c r="E32" s="115"/>
      <c r="F32" s="115"/>
      <c r="G32" s="115"/>
      <c r="J32" s="1"/>
    </row>
    <row r="33" spans="1:22" ht="25.5" x14ac:dyDescent="0.2">
      <c r="B33" s="27">
        <v>17</v>
      </c>
      <c r="C33" s="63" t="s">
        <v>21</v>
      </c>
      <c r="D33" s="42" t="s">
        <v>16</v>
      </c>
      <c r="E33" s="42"/>
      <c r="F33" s="42">
        <v>15000</v>
      </c>
      <c r="G33" s="42">
        <v>15000</v>
      </c>
      <c r="J33" s="1"/>
    </row>
    <row r="34" spans="1:22" x14ac:dyDescent="0.2">
      <c r="B34" s="27">
        <v>18</v>
      </c>
      <c r="C34" s="63" t="s">
        <v>22</v>
      </c>
      <c r="D34" s="42" t="s">
        <v>16</v>
      </c>
      <c r="E34" s="42"/>
      <c r="F34" s="42">
        <v>5000</v>
      </c>
      <c r="G34" s="42">
        <v>5000</v>
      </c>
      <c r="J34" s="1"/>
    </row>
    <row r="35" spans="1:22" x14ac:dyDescent="0.2">
      <c r="B35" s="27">
        <v>19</v>
      </c>
      <c r="C35" s="63" t="s">
        <v>23</v>
      </c>
      <c r="D35" s="42" t="s">
        <v>16</v>
      </c>
      <c r="E35" s="42"/>
      <c r="F35" s="42">
        <v>3500</v>
      </c>
      <c r="G35" s="42">
        <v>3500</v>
      </c>
      <c r="N35" s="75"/>
    </row>
    <row r="36" spans="1:22" x14ac:dyDescent="0.2">
      <c r="B36" s="27">
        <v>20</v>
      </c>
      <c r="C36" s="63" t="s">
        <v>24</v>
      </c>
      <c r="D36" s="42" t="s">
        <v>16</v>
      </c>
      <c r="E36" s="42"/>
      <c r="F36" s="42">
        <v>5000</v>
      </c>
      <c r="G36" s="42">
        <v>10000</v>
      </c>
      <c r="N36" s="75"/>
    </row>
    <row r="37" spans="1:22" x14ac:dyDescent="0.2">
      <c r="B37" s="27">
        <v>21</v>
      </c>
      <c r="C37" s="63" t="s">
        <v>25</v>
      </c>
      <c r="D37" s="42" t="s">
        <v>16</v>
      </c>
      <c r="E37" s="42"/>
      <c r="F37" s="42">
        <v>8500</v>
      </c>
      <c r="G37" s="42">
        <v>8500</v>
      </c>
      <c r="V37" s="17"/>
    </row>
    <row r="38" spans="1:22" x14ac:dyDescent="0.2">
      <c r="A38" s="47"/>
      <c r="B38" s="48"/>
      <c r="C38" s="64" t="s">
        <v>12</v>
      </c>
      <c r="D38" s="42"/>
      <c r="E38" s="42"/>
      <c r="F38" s="42"/>
      <c r="G38" s="49">
        <f>SUM(G33:G37)</f>
        <v>42000</v>
      </c>
      <c r="H38" s="47"/>
      <c r="I38" s="47"/>
      <c r="J38" s="50"/>
      <c r="V38" s="17"/>
    </row>
    <row r="39" spans="1:22" ht="15.75" x14ac:dyDescent="0.2">
      <c r="A39" s="47"/>
      <c r="B39" s="106" t="s">
        <v>43</v>
      </c>
      <c r="C39" s="107"/>
      <c r="D39" s="108"/>
      <c r="E39" s="51"/>
      <c r="F39" s="51"/>
      <c r="G39" s="76">
        <f>G20+G27+G31+G38</f>
        <v>255647.6</v>
      </c>
      <c r="H39" s="47"/>
      <c r="I39" s="47"/>
      <c r="J39" s="50"/>
      <c r="V39" s="17"/>
    </row>
    <row r="40" spans="1:22" x14ac:dyDescent="0.2">
      <c r="A40" s="47"/>
      <c r="B40" s="47"/>
      <c r="C40" s="65"/>
      <c r="D40" s="52"/>
      <c r="E40" s="52"/>
      <c r="F40" s="52"/>
      <c r="G40" s="52"/>
      <c r="H40" s="47"/>
      <c r="I40" s="47"/>
      <c r="J40" s="50"/>
      <c r="V40" s="22"/>
    </row>
    <row r="41" spans="1:22" x14ac:dyDescent="0.2">
      <c r="A41" s="47"/>
      <c r="B41" s="47"/>
      <c r="C41" s="66"/>
      <c r="D41" s="53"/>
      <c r="E41" s="54"/>
      <c r="F41" s="55"/>
      <c r="G41" s="56"/>
      <c r="H41" s="47"/>
      <c r="I41" s="47"/>
      <c r="J41" s="1"/>
    </row>
    <row r="42" spans="1:22" x14ac:dyDescent="0.2">
      <c r="J42" s="1"/>
    </row>
    <row r="44" spans="1:22" x14ac:dyDescent="0.2">
      <c r="E44" s="40"/>
      <c r="L44" s="2"/>
    </row>
    <row r="45" spans="1:22" x14ac:dyDescent="0.2">
      <c r="L45" s="2"/>
    </row>
    <row r="46" spans="1:22" x14ac:dyDescent="0.2">
      <c r="F46" s="1"/>
      <c r="G46" s="1"/>
      <c r="J46" s="1"/>
      <c r="L46" s="2"/>
      <c r="O46" s="1"/>
      <c r="P46" s="1"/>
      <c r="Q46" s="1"/>
      <c r="R46" s="1"/>
    </row>
    <row r="47" spans="1:22" x14ac:dyDescent="0.2">
      <c r="F47" s="1"/>
      <c r="G47" s="1"/>
      <c r="J47" s="1"/>
      <c r="K47" s="19"/>
      <c r="L47" s="10"/>
      <c r="O47" s="1"/>
      <c r="P47" s="1"/>
      <c r="Q47" s="1"/>
      <c r="R47" s="1"/>
    </row>
    <row r="48" spans="1:22" x14ac:dyDescent="0.2">
      <c r="F48" s="1"/>
      <c r="G48" s="1"/>
      <c r="J48" s="1"/>
      <c r="O48" s="1"/>
      <c r="P48" s="1"/>
      <c r="Q48" s="1"/>
      <c r="R48" s="1"/>
    </row>
    <row r="49" spans="6:18" x14ac:dyDescent="0.2">
      <c r="F49" s="1"/>
      <c r="G49" s="1"/>
      <c r="J49" s="1"/>
      <c r="O49" s="1"/>
      <c r="P49" s="1"/>
      <c r="Q49" s="1"/>
      <c r="R49" s="1"/>
    </row>
    <row r="50" spans="6:18" x14ac:dyDescent="0.2">
      <c r="F50" s="1"/>
      <c r="G50" s="1"/>
      <c r="J50" s="1"/>
      <c r="O50" s="1"/>
      <c r="P50" s="1"/>
      <c r="Q50" s="1"/>
      <c r="R50" s="1"/>
    </row>
    <row r="51" spans="6:18" x14ac:dyDescent="0.2">
      <c r="F51" s="1"/>
      <c r="G51" s="1"/>
      <c r="J51" s="1"/>
      <c r="L51" s="2"/>
      <c r="O51" s="1"/>
      <c r="P51" s="1"/>
      <c r="Q51" s="1"/>
      <c r="R51" s="1"/>
    </row>
    <row r="52" spans="6:18" x14ac:dyDescent="0.2">
      <c r="F52" s="1"/>
      <c r="G52" s="1"/>
      <c r="J52" s="1"/>
      <c r="L52" s="2"/>
      <c r="O52" s="1"/>
      <c r="P52" s="1"/>
      <c r="Q52" s="1"/>
      <c r="R52" s="1"/>
    </row>
    <row r="53" spans="6:18" x14ac:dyDescent="0.2">
      <c r="F53" s="1"/>
      <c r="G53" s="1"/>
      <c r="J53" s="1"/>
      <c r="L53" s="2"/>
      <c r="O53" s="1"/>
      <c r="P53" s="1"/>
      <c r="Q53" s="1"/>
      <c r="R53" s="1"/>
    </row>
    <row r="54" spans="6:18" x14ac:dyDescent="0.2">
      <c r="F54" s="1"/>
      <c r="G54" s="1"/>
      <c r="J54" s="1"/>
      <c r="L54" s="2"/>
      <c r="O54" s="1"/>
      <c r="P54" s="1"/>
      <c r="Q54" s="1"/>
      <c r="R54" s="1"/>
    </row>
    <row r="56" spans="6:18" x14ac:dyDescent="0.2">
      <c r="F56" s="1"/>
      <c r="G56" s="1"/>
      <c r="I56" s="2"/>
      <c r="O56" s="1"/>
      <c r="P56" s="1"/>
      <c r="Q56" s="1"/>
      <c r="R56" s="1"/>
    </row>
    <row r="57" spans="6:18" x14ac:dyDescent="0.2">
      <c r="F57" s="1"/>
      <c r="G57" s="1"/>
      <c r="I57" s="2"/>
      <c r="O57" s="1"/>
      <c r="P57" s="1"/>
      <c r="Q57" s="1"/>
      <c r="R57" s="1"/>
    </row>
    <row r="58" spans="6:18" x14ac:dyDescent="0.2">
      <c r="F58" s="1"/>
      <c r="G58" s="1"/>
      <c r="I58" s="2"/>
      <c r="K58" s="31"/>
      <c r="L58" s="40"/>
      <c r="O58" s="1"/>
      <c r="P58" s="1"/>
      <c r="Q58" s="1"/>
      <c r="R58" s="1"/>
    </row>
    <row r="59" spans="6:18" x14ac:dyDescent="0.2">
      <c r="F59" s="1"/>
      <c r="G59" s="1"/>
      <c r="I59" s="2"/>
      <c r="K59" s="31"/>
      <c r="L59" s="40"/>
      <c r="O59" s="1"/>
      <c r="P59" s="1"/>
      <c r="Q59" s="1"/>
      <c r="R59" s="1"/>
    </row>
  </sheetData>
  <mergeCells count="6">
    <mergeCell ref="B39:D39"/>
    <mergeCell ref="B2:G2"/>
    <mergeCell ref="B4:G4"/>
    <mergeCell ref="B21:G21"/>
    <mergeCell ref="B28:G28"/>
    <mergeCell ref="B32:G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7" zoomScale="83" zoomScaleNormal="83" workbookViewId="0">
      <selection activeCell="O34" sqref="O34"/>
    </sheetView>
  </sheetViews>
  <sheetFormatPr defaultRowHeight="15" x14ac:dyDescent="0.25"/>
  <cols>
    <col min="2" max="2" width="54.42578125" customWidth="1"/>
    <col min="3" max="3" width="16.85546875" customWidth="1"/>
    <col min="4" max="4" width="16" customWidth="1"/>
    <col min="5" max="5" width="22.42578125" customWidth="1"/>
  </cols>
  <sheetData>
    <row r="1" spans="1:5" ht="16.5" thickBot="1" x14ac:dyDescent="0.3">
      <c r="A1" s="77"/>
    </row>
    <row r="2" spans="1:5" ht="39" customHeight="1" thickBot="1" x14ac:dyDescent="0.3">
      <c r="A2" s="118" t="s">
        <v>48</v>
      </c>
      <c r="B2" s="119"/>
      <c r="C2" s="119"/>
      <c r="D2" s="119"/>
      <c r="E2" s="120"/>
    </row>
    <row r="3" spans="1:5" s="78" customFormat="1" ht="63" customHeight="1" x14ac:dyDescent="0.3">
      <c r="A3" s="91"/>
      <c r="B3" s="92" t="s">
        <v>0</v>
      </c>
      <c r="C3" s="92" t="s">
        <v>44</v>
      </c>
      <c r="D3" s="95" t="s">
        <v>46</v>
      </c>
      <c r="E3" s="93" t="s">
        <v>47</v>
      </c>
    </row>
    <row r="4" spans="1:5" ht="64.150000000000006" customHeight="1" x14ac:dyDescent="0.25">
      <c r="A4" s="79">
        <v>1</v>
      </c>
      <c r="B4" s="103" t="s">
        <v>58</v>
      </c>
      <c r="C4" s="84">
        <v>2</v>
      </c>
      <c r="D4" s="83">
        <v>4000</v>
      </c>
      <c r="E4" s="83">
        <v>8000</v>
      </c>
    </row>
    <row r="5" spans="1:5" ht="78" customHeight="1" x14ac:dyDescent="0.25">
      <c r="A5" s="79">
        <v>2</v>
      </c>
      <c r="B5" s="80" t="s">
        <v>59</v>
      </c>
      <c r="C5" s="84">
        <v>2</v>
      </c>
      <c r="D5" s="83">
        <v>4000</v>
      </c>
      <c r="E5" s="83">
        <v>8000</v>
      </c>
    </row>
    <row r="6" spans="1:5" ht="95.45" customHeight="1" x14ac:dyDescent="0.25">
      <c r="A6" s="79">
        <v>3</v>
      </c>
      <c r="B6" s="80" t="s">
        <v>63</v>
      </c>
      <c r="C6" s="84">
        <v>2</v>
      </c>
      <c r="D6" s="83">
        <v>4000</v>
      </c>
      <c r="E6" s="83">
        <v>8000</v>
      </c>
    </row>
    <row r="7" spans="1:5" ht="66" customHeight="1" x14ac:dyDescent="0.25">
      <c r="A7" s="79">
        <v>4</v>
      </c>
      <c r="B7" s="80" t="s">
        <v>45</v>
      </c>
      <c r="C7" s="84">
        <v>20</v>
      </c>
      <c r="D7" s="83">
        <v>280</v>
      </c>
      <c r="E7" s="83">
        <v>5600</v>
      </c>
    </row>
    <row r="8" spans="1:5" ht="64.150000000000006" customHeight="1" x14ac:dyDescent="0.25">
      <c r="A8" s="79">
        <v>5</v>
      </c>
      <c r="B8" s="80" t="s">
        <v>62</v>
      </c>
      <c r="C8" s="84">
        <v>3</v>
      </c>
      <c r="D8" s="83">
        <v>230</v>
      </c>
      <c r="E8" s="83">
        <v>690</v>
      </c>
    </row>
    <row r="9" spans="1:5" ht="64.150000000000006" customHeight="1" x14ac:dyDescent="0.25">
      <c r="A9" s="79">
        <v>6</v>
      </c>
      <c r="B9" s="80" t="s">
        <v>64</v>
      </c>
      <c r="C9" s="84">
        <v>6</v>
      </c>
      <c r="D9" s="83">
        <v>100</v>
      </c>
      <c r="E9" s="83">
        <v>600</v>
      </c>
    </row>
    <row r="10" spans="1:5" ht="64.150000000000006" customHeight="1" x14ac:dyDescent="0.25">
      <c r="A10" s="79">
        <v>7</v>
      </c>
      <c r="B10" s="80" t="s">
        <v>69</v>
      </c>
      <c r="C10" s="84" t="s">
        <v>88</v>
      </c>
      <c r="D10" s="83">
        <v>50</v>
      </c>
      <c r="E10" s="83">
        <v>100</v>
      </c>
    </row>
    <row r="11" spans="1:5" ht="64.150000000000006" customHeight="1" x14ac:dyDescent="0.25">
      <c r="A11" s="79">
        <v>8</v>
      </c>
      <c r="B11" s="80" t="s">
        <v>68</v>
      </c>
      <c r="C11" s="84">
        <v>5</v>
      </c>
      <c r="D11" s="83">
        <v>400</v>
      </c>
      <c r="E11" s="83">
        <v>2000</v>
      </c>
    </row>
    <row r="12" spans="1:5" ht="91.9" customHeight="1" x14ac:dyDescent="0.25">
      <c r="A12" s="81">
        <v>9</v>
      </c>
      <c r="B12" s="82" t="s">
        <v>60</v>
      </c>
      <c r="C12" s="84">
        <v>5</v>
      </c>
      <c r="D12" s="83">
        <v>160</v>
      </c>
      <c r="E12" s="83">
        <v>800</v>
      </c>
    </row>
    <row r="13" spans="1:5" ht="91.15" customHeight="1" x14ac:dyDescent="0.25">
      <c r="A13" s="79">
        <v>10</v>
      </c>
      <c r="B13" s="80" t="s">
        <v>61</v>
      </c>
      <c r="C13" s="84">
        <v>5</v>
      </c>
      <c r="D13" s="83">
        <v>160</v>
      </c>
      <c r="E13" s="83">
        <v>800</v>
      </c>
    </row>
    <row r="14" spans="1:5" ht="75" customHeight="1" x14ac:dyDescent="0.25">
      <c r="A14" s="94">
        <v>11</v>
      </c>
      <c r="B14" s="81" t="s">
        <v>67</v>
      </c>
      <c r="C14" s="84">
        <v>4</v>
      </c>
      <c r="D14" s="83">
        <v>450</v>
      </c>
      <c r="E14" s="83">
        <v>1800</v>
      </c>
    </row>
    <row r="15" spans="1:5" ht="97.15" customHeight="1" x14ac:dyDescent="0.25">
      <c r="A15" s="79">
        <v>12</v>
      </c>
      <c r="B15" s="80" t="s">
        <v>66</v>
      </c>
      <c r="C15" s="84">
        <v>15</v>
      </c>
      <c r="D15" s="83">
        <v>331</v>
      </c>
      <c r="E15" s="83">
        <v>4965</v>
      </c>
    </row>
    <row r="16" spans="1:5" ht="97.15" customHeight="1" x14ac:dyDescent="0.25">
      <c r="A16" s="85">
        <v>13</v>
      </c>
      <c r="B16" s="86" t="s">
        <v>70</v>
      </c>
      <c r="C16" s="87" t="s">
        <v>87</v>
      </c>
      <c r="D16" s="88">
        <v>50</v>
      </c>
      <c r="E16" s="88">
        <v>50</v>
      </c>
    </row>
    <row r="17" spans="1:8" ht="97.15" customHeight="1" x14ac:dyDescent="0.25">
      <c r="A17" s="85">
        <v>14</v>
      </c>
      <c r="B17" s="86" t="s">
        <v>71</v>
      </c>
      <c r="C17" s="87" t="s">
        <v>87</v>
      </c>
      <c r="D17" s="88">
        <v>50</v>
      </c>
      <c r="E17" s="88">
        <v>50</v>
      </c>
    </row>
    <row r="18" spans="1:8" ht="97.15" customHeight="1" x14ac:dyDescent="0.25">
      <c r="A18" s="85">
        <v>15</v>
      </c>
      <c r="B18" s="86" t="s">
        <v>84</v>
      </c>
      <c r="C18" s="87">
        <v>5</v>
      </c>
      <c r="D18" s="88">
        <v>150</v>
      </c>
      <c r="E18" s="88">
        <v>750</v>
      </c>
    </row>
    <row r="19" spans="1:8" ht="97.15" customHeight="1" x14ac:dyDescent="0.25">
      <c r="A19" s="85">
        <v>16</v>
      </c>
      <c r="B19" s="86" t="s">
        <v>85</v>
      </c>
      <c r="C19" s="87">
        <v>5</v>
      </c>
      <c r="D19" s="88">
        <v>150</v>
      </c>
      <c r="E19" s="88">
        <v>750</v>
      </c>
    </row>
    <row r="20" spans="1:8" ht="97.15" customHeight="1" x14ac:dyDescent="0.25">
      <c r="A20" s="85">
        <v>16</v>
      </c>
      <c r="B20" s="86" t="s">
        <v>86</v>
      </c>
      <c r="C20" s="87">
        <v>5</v>
      </c>
      <c r="D20" s="88">
        <v>200</v>
      </c>
      <c r="E20" s="88">
        <v>1000</v>
      </c>
    </row>
    <row r="21" spans="1:8" ht="97.15" customHeight="1" x14ac:dyDescent="0.25">
      <c r="A21" s="85">
        <v>17</v>
      </c>
      <c r="B21" s="86" t="s">
        <v>83</v>
      </c>
      <c r="C21" s="87">
        <v>1</v>
      </c>
      <c r="D21" s="88">
        <v>600</v>
      </c>
      <c r="E21" s="88">
        <v>600</v>
      </c>
    </row>
    <row r="22" spans="1:8" ht="97.15" customHeight="1" x14ac:dyDescent="0.25">
      <c r="A22" s="85">
        <v>18</v>
      </c>
      <c r="B22" s="86" t="s">
        <v>82</v>
      </c>
      <c r="C22" s="87">
        <v>2</v>
      </c>
      <c r="D22" s="88">
        <v>500</v>
      </c>
      <c r="E22" s="88">
        <v>1000</v>
      </c>
    </row>
    <row r="23" spans="1:8" ht="97.15" customHeight="1" x14ac:dyDescent="0.25">
      <c r="A23" s="85">
        <v>19</v>
      </c>
      <c r="B23" s="86" t="s">
        <v>73</v>
      </c>
      <c r="C23" s="87" t="s">
        <v>81</v>
      </c>
      <c r="D23" s="88">
        <v>30</v>
      </c>
      <c r="E23" s="88">
        <v>30</v>
      </c>
    </row>
    <row r="24" spans="1:8" ht="97.15" customHeight="1" x14ac:dyDescent="0.25">
      <c r="A24" s="85">
        <v>20</v>
      </c>
      <c r="B24" s="86" t="s">
        <v>75</v>
      </c>
      <c r="C24" s="87">
        <v>5</v>
      </c>
      <c r="D24" s="88">
        <v>200</v>
      </c>
      <c r="E24" s="88">
        <v>1000</v>
      </c>
    </row>
    <row r="25" spans="1:8" ht="97.15" customHeight="1" x14ac:dyDescent="0.25">
      <c r="A25" s="85">
        <v>21</v>
      </c>
      <c r="B25" s="86" t="s">
        <v>74</v>
      </c>
      <c r="C25" s="87">
        <v>1</v>
      </c>
      <c r="D25" s="88">
        <v>2000</v>
      </c>
      <c r="E25" s="88">
        <v>2000</v>
      </c>
    </row>
    <row r="26" spans="1:8" ht="97.15" customHeight="1" x14ac:dyDescent="0.25">
      <c r="A26" s="85">
        <v>22</v>
      </c>
      <c r="B26" s="86" t="s">
        <v>76</v>
      </c>
      <c r="C26" s="87">
        <v>6</v>
      </c>
      <c r="D26" s="88">
        <v>150</v>
      </c>
      <c r="E26" s="88">
        <v>900</v>
      </c>
    </row>
    <row r="27" spans="1:8" ht="97.15" customHeight="1" x14ac:dyDescent="0.25">
      <c r="A27" s="85">
        <v>23</v>
      </c>
      <c r="B27" s="86" t="s">
        <v>77</v>
      </c>
      <c r="C27" s="87" t="s">
        <v>79</v>
      </c>
      <c r="D27" s="88">
        <v>3000</v>
      </c>
      <c r="E27" s="88">
        <v>3000</v>
      </c>
    </row>
    <row r="28" spans="1:8" ht="97.15" customHeight="1" x14ac:dyDescent="0.25">
      <c r="A28" s="85">
        <v>24</v>
      </c>
      <c r="B28" s="86" t="s">
        <v>72</v>
      </c>
      <c r="C28" s="87" t="s">
        <v>78</v>
      </c>
      <c r="D28" s="88">
        <v>200</v>
      </c>
      <c r="E28" s="88">
        <v>200</v>
      </c>
    </row>
    <row r="29" spans="1:8" ht="91.9" customHeight="1" thickBot="1" x14ac:dyDescent="0.3">
      <c r="A29" s="85">
        <v>25</v>
      </c>
      <c r="B29" s="86" t="s">
        <v>65</v>
      </c>
      <c r="C29" s="87">
        <v>10</v>
      </c>
      <c r="D29" s="88">
        <v>4200</v>
      </c>
      <c r="E29" s="88">
        <v>42000</v>
      </c>
      <c r="H29" t="s">
        <v>92</v>
      </c>
    </row>
    <row r="30" spans="1:8" ht="19.5" thickBot="1" x14ac:dyDescent="0.35">
      <c r="A30" s="89"/>
      <c r="B30" s="90"/>
      <c r="C30" s="90"/>
      <c r="D30" s="116">
        <v>493285</v>
      </c>
      <c r="E30" s="117"/>
    </row>
    <row r="31" spans="1:8" ht="21" thickBot="1" x14ac:dyDescent="0.3">
      <c r="A31" s="118" t="s">
        <v>49</v>
      </c>
      <c r="B31" s="119"/>
      <c r="C31" s="119"/>
      <c r="D31" s="119"/>
      <c r="E31" s="120"/>
    </row>
    <row r="32" spans="1:8" ht="15.75" x14ac:dyDescent="0.25">
      <c r="B32" s="97" t="s">
        <v>50</v>
      </c>
      <c r="C32" s="96" t="s">
        <v>44</v>
      </c>
      <c r="D32" s="78" t="s">
        <v>51</v>
      </c>
      <c r="E32" s="78" t="s">
        <v>47</v>
      </c>
    </row>
    <row r="33" spans="1:7" ht="95.25" customHeight="1" x14ac:dyDescent="0.25">
      <c r="A33">
        <v>1</v>
      </c>
      <c r="B33" s="101" t="s">
        <v>52</v>
      </c>
      <c r="C33">
        <v>1</v>
      </c>
      <c r="D33">
        <v>100000</v>
      </c>
      <c r="E33">
        <v>100000</v>
      </c>
    </row>
    <row r="34" spans="1:7" ht="90" customHeight="1" x14ac:dyDescent="0.25">
      <c r="A34">
        <v>2</v>
      </c>
      <c r="B34" s="100" t="s">
        <v>53</v>
      </c>
      <c r="C34">
        <v>1</v>
      </c>
      <c r="D34">
        <v>25000</v>
      </c>
      <c r="E34">
        <v>25000</v>
      </c>
      <c r="G34" t="s">
        <v>93</v>
      </c>
    </row>
    <row r="35" spans="1:7" ht="69" customHeight="1" x14ac:dyDescent="0.25">
      <c r="A35">
        <v>3</v>
      </c>
      <c r="B35" s="99" t="s">
        <v>54</v>
      </c>
      <c r="C35" s="98">
        <v>1</v>
      </c>
      <c r="D35" s="98" t="s">
        <v>80</v>
      </c>
      <c r="E35" s="98">
        <v>300000</v>
      </c>
      <c r="G35" t="s">
        <v>94</v>
      </c>
    </row>
    <row r="36" spans="1:7" ht="46.5" customHeight="1" x14ac:dyDescent="0.25">
      <c r="A36">
        <v>4</v>
      </c>
      <c r="B36" s="102" t="s">
        <v>55</v>
      </c>
      <c r="C36">
        <v>1</v>
      </c>
      <c r="D36">
        <v>50000</v>
      </c>
      <c r="E36">
        <v>50000</v>
      </c>
    </row>
    <row r="37" spans="1:7" ht="93" customHeight="1" x14ac:dyDescent="0.25">
      <c r="A37">
        <v>5</v>
      </c>
      <c r="B37" s="99" t="s">
        <v>56</v>
      </c>
      <c r="C37">
        <v>4</v>
      </c>
      <c r="D37">
        <v>700</v>
      </c>
      <c r="E37">
        <v>2100</v>
      </c>
    </row>
    <row r="38" spans="1:7" ht="57" customHeight="1" x14ac:dyDescent="0.25">
      <c r="A38">
        <v>6</v>
      </c>
      <c r="B38" s="99" t="s">
        <v>57</v>
      </c>
      <c r="C38">
        <v>1</v>
      </c>
      <c r="D38">
        <v>6000</v>
      </c>
      <c r="E38">
        <v>600</v>
      </c>
    </row>
    <row r="39" spans="1:7" ht="62.25" customHeight="1" x14ac:dyDescent="0.25">
      <c r="A39">
        <v>7</v>
      </c>
      <c r="B39" s="104" t="s">
        <v>89</v>
      </c>
      <c r="C39">
        <v>5</v>
      </c>
      <c r="D39">
        <v>2000</v>
      </c>
      <c r="E39">
        <v>10000</v>
      </c>
    </row>
    <row r="40" spans="1:7" ht="23.25" x14ac:dyDescent="0.25">
      <c r="A40">
        <v>8</v>
      </c>
      <c r="B40" s="105" t="s">
        <v>90</v>
      </c>
      <c r="C40">
        <v>5</v>
      </c>
      <c r="D40">
        <v>4000</v>
      </c>
      <c r="E40">
        <v>20000</v>
      </c>
    </row>
    <row r="41" spans="1:7" x14ac:dyDescent="0.25">
      <c r="D41" t="s">
        <v>91</v>
      </c>
      <c r="E41">
        <v>507000</v>
      </c>
    </row>
  </sheetData>
  <mergeCells count="3">
    <mergeCell ref="D30:E30"/>
    <mergeCell ref="A2:E2"/>
    <mergeCell ref="A31:E31"/>
  </mergeCells>
  <hyperlinks>
    <hyperlink ref="B39" r:id="rId1" display="https://lu.ru/sortament/ulichnye/vstraivaemye/vstraivaemyj_svetil_nik_ulichnyj_svetodiodnyj_ipogeo_ip384321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Зефир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2022-03-08T19:23:14Z</dcterms:modified>
</cp:coreProperties>
</file>