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8820" activeTab="1"/>
  </bookViews>
  <sheets>
    <sheet name="Зефир" sheetId="4" r:id="rId1"/>
    <sheet name="Лист1" sheetId="5" r:id="rId2"/>
  </sheet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9" i="4" l="1"/>
  <c r="P17" i="4"/>
  <c r="P18" i="4"/>
  <c r="P19" i="4"/>
  <c r="P20" i="4"/>
  <c r="P21" i="4"/>
  <c r="P22" i="4"/>
  <c r="P23" i="4"/>
  <c r="P24" i="4"/>
  <c r="P25" i="4"/>
  <c r="P16" i="4"/>
  <c r="G6" i="4"/>
  <c r="G8" i="4"/>
  <c r="G7" i="4"/>
  <c r="G38" i="4"/>
  <c r="G30" i="4"/>
  <c r="G31" i="4" s="1"/>
  <c r="G24" i="4"/>
  <c r="G23" i="4"/>
  <c r="G22" i="4"/>
  <c r="G17" i="4"/>
  <c r="G16" i="4"/>
  <c r="G14" i="4"/>
  <c r="G13" i="4"/>
  <c r="G11" i="4"/>
  <c r="G10" i="4"/>
  <c r="G9" i="4"/>
  <c r="G5" i="4"/>
  <c r="G25" i="4" l="1"/>
  <c r="G27" i="4" s="1"/>
  <c r="G18" i="4"/>
  <c r="G19" i="4" s="1"/>
  <c r="G20" i="4" s="1"/>
</calcChain>
</file>

<file path=xl/sharedStrings.xml><?xml version="1.0" encoding="utf-8"?>
<sst xmlns="http://schemas.openxmlformats.org/spreadsheetml/2006/main" count="95" uniqueCount="75">
  <si>
    <t>Наименование</t>
  </si>
  <si>
    <t>Ед.изм.</t>
  </si>
  <si>
    <t xml:space="preserve">Кол-во </t>
  </si>
  <si>
    <t>Цена,      руб</t>
  </si>
  <si>
    <t>Стоимость, руб</t>
  </si>
  <si>
    <t>МАФ, расходные материалы и работы по монтажу/демонтажу</t>
  </si>
  <si>
    <t>шт</t>
  </si>
  <si>
    <r>
      <t>м</t>
    </r>
    <r>
      <rPr>
        <vertAlign val="superscript"/>
        <sz val="10"/>
        <rFont val="Arial"/>
        <family val="2"/>
        <charset val="204"/>
      </rPr>
      <t>3</t>
    </r>
  </si>
  <si>
    <t>Плодородный грунт</t>
  </si>
  <si>
    <t>м</t>
  </si>
  <si>
    <r>
      <t>16.1. Доска обрезная 100*20 мм /  м</t>
    </r>
    <r>
      <rPr>
        <vertAlign val="superscript"/>
        <sz val="10"/>
        <color theme="1"/>
        <rFont val="Arial"/>
        <family val="2"/>
        <charset val="204"/>
      </rPr>
      <t>3</t>
    </r>
  </si>
  <si>
    <t>16.2. Арматура d8 /м</t>
  </si>
  <si>
    <t>ИТОГО:</t>
  </si>
  <si>
    <r>
      <t xml:space="preserve">Монтаж/демонтаж </t>
    </r>
    <r>
      <rPr>
        <sz val="10"/>
        <color theme="1"/>
        <rFont val="Arial"/>
        <family val="2"/>
        <charset val="204"/>
      </rPr>
      <t>(20% от стоимости материала)</t>
    </r>
  </si>
  <si>
    <t>Материалы для освещения сада и работы по его монтажу/демонтажу</t>
  </si>
  <si>
    <t>Монтаж/демонтаж системы освещения</t>
  </si>
  <si>
    <t>услуга</t>
  </si>
  <si>
    <t>Посадочный материал и работы по озеленению/ демонтажу сада</t>
  </si>
  <si>
    <t>Растения согласно ассортиментной ведомости</t>
  </si>
  <si>
    <t>Посадка растений/демонтаж (20% от стоимости посадочного материала)</t>
  </si>
  <si>
    <t>Транспортные расходы, погрузочно-разгрузочные работ</t>
  </si>
  <si>
    <t>Доставка строительных материалов, газель (манипулятор)</t>
  </si>
  <si>
    <t>Доставка плодородного грунта, газель</t>
  </si>
  <si>
    <t>Доставка маф и остальных материалов, газель</t>
  </si>
  <si>
    <t>Доставка посадочного материала</t>
  </si>
  <si>
    <t>Погрузочно-разгрузочные работы (общее)</t>
  </si>
  <si>
    <t>Профильная труба 20*30*2</t>
  </si>
  <si>
    <t>Щебень (S=8кв.м.), фракция 10-20</t>
  </si>
  <si>
    <t>Цемент Новоросцемент М500 ЦЕМ II/А-П 42.5 Н 50 кг</t>
  </si>
  <si>
    <t>пог.м</t>
  </si>
  <si>
    <t>Строительный песок (нижний слой в корыто+укрепление конструкции)</t>
  </si>
  <si>
    <t>Спанбонд премиум чёрный Geolia 10x3.2 м 60г/м2</t>
  </si>
  <si>
    <t>упак</t>
  </si>
  <si>
    <t>меш</t>
  </si>
  <si>
    <t>Материалы для качелей</t>
  </si>
  <si>
    <t>Квадратная профильная труба, 10*10*1,5</t>
  </si>
  <si>
    <t>8.1. Джутовая веревка, 12 мм</t>
  </si>
  <si>
    <t>8.2. Доска сухая строганная (50*30*4), сосна</t>
  </si>
  <si>
    <t>Материалы для фиксации каркаса нижнего яруса МАФ</t>
  </si>
  <si>
    <t>СМЕТА К ПРОЕКТУ ВЫСТАВОЧНОГО САДА "Зефир"</t>
  </si>
  <si>
    <t xml:space="preserve">Ландшафтный низковольтный светильник Lumondo Antik PL 04 </t>
  </si>
  <si>
    <t xml:space="preserve">Ландшафтный низковольтный светильник Lumondo Antik BL 01 </t>
  </si>
  <si>
    <t xml:space="preserve">Ландшафтная розетка Lumondo Teknik SS 01 </t>
  </si>
  <si>
    <t xml:space="preserve"> Общая стоимость реализации выставочного сада:</t>
  </si>
  <si>
    <t>Латинское наименование</t>
  </si>
  <si>
    <t>Количество штук</t>
  </si>
  <si>
    <t>Высота растения, см</t>
  </si>
  <si>
    <t>Количество на кв. м</t>
  </si>
  <si>
    <t>Фото</t>
  </si>
  <si>
    <t>АСТИЛЬБА АРЕНДСА "ETNA" (ЭТНА)</t>
  </si>
  <si>
    <t>Astilbe arendsii Etna</t>
  </si>
  <si>
    <t>ГЕЛЕНИУМ ГИБРИДНЫЙ "RUBINZWERG" (РУБИНЗВЕРГ)</t>
  </si>
  <si>
    <t>Helenium hybridum Rubinzwerg</t>
  </si>
  <si>
    <t>80-110</t>
  </si>
  <si>
    <t>КОРЕОПСИС МУТОВЧАТЫЙ "RUBY RED" (РУБИ РЕД)</t>
  </si>
  <si>
    <t> Coreopsis verticillata `Ruby Red`</t>
  </si>
  <si>
    <t>ГВОЗДИКА ПЕРИСТАЯ "DESMOND" (ДЕЗМОНД)</t>
  </si>
  <si>
    <t>Dianthus plumarius Desmond</t>
  </si>
  <si>
    <t>ЖИМОЛОСТЬ ХЕКРОТТА</t>
  </si>
  <si>
    <t>Lonicera Hеkrottii</t>
  </si>
  <si>
    <t>300-600</t>
  </si>
  <si>
    <t>ФЛОКС МЕТЕЛЬЧАТЫЙ "REMBRANDT" (РЕМБРАНДТ)</t>
  </si>
  <si>
    <t>Phlox paniculata Rembrandt</t>
  </si>
  <si>
    <t>ЛИЛЕЙНИК ГИБРИДНЫЙ "WHITE TEMTATION" (ВАЙТ ТЕМПТЕЙШН)</t>
  </si>
  <si>
    <t>Hemerocallis White Temptation</t>
  </si>
  <si>
    <t>Sanguisorba obtusa Alba</t>
  </si>
  <si>
    <t>АСТИЛЬБА КИТАЙСКАЯ "VISION IN WHITE" (ВИЖН ИН ВАЙТ)</t>
  </si>
  <si>
    <t>Astilbe Chinensis Vision in Red</t>
  </si>
  <si>
    <t>ЯСКОЛКА БИБЕРШТЕЙНА (БЕЛАЯ)</t>
  </si>
  <si>
    <t>Cerāstium bieberstēinii</t>
  </si>
  <si>
    <t>20-40</t>
  </si>
  <si>
    <t>Цена, шт/руб</t>
  </si>
  <si>
    <t>Общая стоимость, руб</t>
  </si>
  <si>
    <t>КРОВОХЛЕБКА ТУПАЯ "АЛЬБА"</t>
  </si>
  <si>
    <t>Ассортиментная ведомость растений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</si>
</sst>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1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sz val="10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vertAlign val="superscript"/>
      <sz val="10"/>
      <name val="Arial"/>
      <family val="2"/>
      <charset val="204"/>
    </font>
    <font>
      <sz val="10"/>
      <color theme="3" tint="0.3999755851924192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vertAlign val="superscript"/>
      <sz val="10"/>
      <color theme="1"/>
      <name val="Arial"/>
      <family val="2"/>
      <charset val="204"/>
    </font>
    <font>
      <i/>
      <sz val="10"/>
      <color rgb="FF7030A0"/>
      <name val="Arial"/>
      <family val="2"/>
      <charset val="204"/>
    </font>
    <font>
      <sz val="12"/>
      <color theme="1"/>
      <name val="Calibri"/>
      <family val="2"/>
      <scheme val="minor"/>
    </font>
    <font>
      <b/>
      <sz val="10"/>
      <color theme="3" tint="0.39997558519241921"/>
      <name val="Arial"/>
      <family val="2"/>
      <charset val="204"/>
    </font>
    <font>
      <sz val="9"/>
      <color rgb="FF555555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323232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>
      <alignment horizontal="center"/>
    </xf>
    <xf numFmtId="0" fontId="17" fillId="0" borderId="0"/>
  </cellStyleXfs>
  <cellXfs count="12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0" fontId="2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0" borderId="0" xfId="0" applyFont="1"/>
    <xf numFmtId="0" fontId="2" fillId="0" borderId="4" xfId="1" applyBorder="1">
      <alignment horizontal="center"/>
    </xf>
    <xf numFmtId="0" fontId="8" fillId="0" borderId="4" xfId="1" applyFont="1" applyBorder="1" applyAlignment="1">
      <alignment horizontal="left" wrapText="1"/>
    </xf>
    <xf numFmtId="0" fontId="8" fillId="0" borderId="4" xfId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0" xfId="1">
      <alignment horizontal="center"/>
    </xf>
    <xf numFmtId="0" fontId="10" fillId="0" borderId="0" xfId="1" applyFont="1" applyAlignment="1">
      <alignment horizontal="center" vertical="center"/>
    </xf>
    <xf numFmtId="0" fontId="8" fillId="0" borderId="0" xfId="1" applyFont="1" applyAlignment="1">
      <alignment horizontal="left" wrapText="1"/>
    </xf>
    <xf numFmtId="0" fontId="8" fillId="0" borderId="0" xfId="1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8" fillId="0" borderId="0" xfId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/>
    </xf>
    <xf numFmtId="0" fontId="8" fillId="0" borderId="4" xfId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8" fillId="0" borderId="4" xfId="1" applyFont="1" applyBorder="1" applyAlignment="1">
      <alignment horizontal="center" wrapText="1"/>
    </xf>
    <xf numFmtId="0" fontId="14" fillId="0" borderId="0" xfId="0" applyFont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/>
    </xf>
    <xf numFmtId="0" fontId="8" fillId="0" borderId="0" xfId="1" applyFont="1" applyAlignment="1">
      <alignment horizontal="center"/>
    </xf>
    <xf numFmtId="0" fontId="16" fillId="0" borderId="0" xfId="0" applyFont="1"/>
    <xf numFmtId="0" fontId="8" fillId="0" borderId="4" xfId="1" applyFont="1" applyBorder="1" applyAlignment="1">
      <alignment horizontal="center"/>
    </xf>
    <xf numFmtId="0" fontId="2" fillId="0" borderId="0" xfId="2" applyFont="1"/>
    <xf numFmtId="0" fontId="8" fillId="0" borderId="0" xfId="0" applyFont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0" fontId="2" fillId="0" borderId="4" xfId="1" applyBorder="1" applyAlignment="1">
      <alignment horizontal="center"/>
    </xf>
    <xf numFmtId="0" fontId="2" fillId="0" borderId="4" xfId="1" applyBorder="1" applyAlignment="1">
      <alignment horizontal="center" vertical="center"/>
    </xf>
    <xf numFmtId="1" fontId="2" fillId="0" borderId="0" xfId="0" applyNumberFormat="1" applyFont="1"/>
    <xf numFmtId="0" fontId="2" fillId="0" borderId="4" xfId="1" applyFill="1" applyBorder="1">
      <alignment horizontal="center"/>
    </xf>
    <xf numFmtId="0" fontId="2" fillId="0" borderId="4" xfId="0" applyFont="1" applyBorder="1" applyAlignment="1">
      <alignment horizontal="center" vertical="top"/>
    </xf>
    <xf numFmtId="1" fontId="5" fillId="0" borderId="4" xfId="0" applyNumberFormat="1" applyFont="1" applyBorder="1" applyAlignment="1">
      <alignment horizontal="center" vertical="top"/>
    </xf>
    <xf numFmtId="0" fontId="5" fillId="0" borderId="4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8" fillId="0" borderId="0" xfId="0" applyFont="1"/>
    <xf numFmtId="0" fontId="2" fillId="0" borderId="0" xfId="0" applyFont="1" applyBorder="1"/>
    <xf numFmtId="0" fontId="2" fillId="0" borderId="1" xfId="0" applyFont="1" applyBorder="1"/>
    <xf numFmtId="0" fontId="5" fillId="0" borderId="4" xfId="0" applyFont="1" applyBorder="1" applyAlignment="1">
      <alignment horizontal="center" vertical="top"/>
    </xf>
    <xf numFmtId="0" fontId="20" fillId="0" borderId="0" xfId="0" applyFont="1"/>
    <xf numFmtId="0" fontId="22" fillId="3" borderId="4" xfId="0" applyFont="1" applyFill="1" applyBorder="1" applyAlignment="1"/>
    <xf numFmtId="0" fontId="2" fillId="0" borderId="0" xfId="0" applyFont="1" applyBorder="1" applyAlignment="1">
      <alignment horizontal="center" vertical="top"/>
    </xf>
    <xf numFmtId="0" fontId="8" fillId="0" borderId="0" xfId="1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 vertical="center"/>
    </xf>
    <xf numFmtId="0" fontId="4" fillId="3" borderId="4" xfId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0" fontId="13" fillId="0" borderId="4" xfId="0" applyFont="1" applyBorder="1" applyAlignment="1">
      <alignment wrapText="1"/>
    </xf>
    <xf numFmtId="0" fontId="2" fillId="0" borderId="4" xfId="0" applyFont="1" applyBorder="1" applyAlignment="1">
      <alignment horizontal="left" wrapText="1"/>
    </xf>
    <xf numFmtId="0" fontId="10" fillId="0" borderId="4" xfId="1" applyFont="1" applyBorder="1" applyAlignment="1">
      <alignment horizontal="right" wrapText="1"/>
    </xf>
    <xf numFmtId="0" fontId="5" fillId="0" borderId="4" xfId="0" applyFont="1" applyBorder="1" applyAlignment="1">
      <alignment horizontal="left" wrapText="1"/>
    </xf>
    <xf numFmtId="0" fontId="2" fillId="0" borderId="4" xfId="0" applyFont="1" applyBorder="1" applyAlignment="1">
      <alignment horizontal="left" vertical="top" wrapText="1"/>
    </xf>
    <xf numFmtId="0" fontId="10" fillId="4" borderId="4" xfId="1" applyFont="1" applyFill="1" applyBorder="1" applyAlignment="1">
      <alignment horizontal="right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 vertical="center"/>
    </xf>
    <xf numFmtId="0" fontId="9" fillId="0" borderId="0" xfId="1" applyFont="1" applyAlignment="1">
      <alignment horizontal="right"/>
    </xf>
    <xf numFmtId="0" fontId="8" fillId="0" borderId="0" xfId="1" applyFont="1" applyAlignment="1">
      <alignment horizontal="right" wrapText="1"/>
    </xf>
    <xf numFmtId="0" fontId="8" fillId="0" borderId="0" xfId="1" applyFont="1" applyAlignment="1">
      <alignment horizontal="right"/>
    </xf>
    <xf numFmtId="0" fontId="12" fillId="0" borderId="0" xfId="1" applyFont="1" applyAlignment="1">
      <alignment horizontal="right"/>
    </xf>
    <xf numFmtId="0" fontId="14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1" fontId="3" fillId="3" borderId="4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right" vertical="center" indent="5"/>
    </xf>
    <xf numFmtId="0" fontId="0" fillId="0" borderId="0" xfId="0" applyAlignment="1">
      <alignment horizontal="center"/>
    </xf>
    <xf numFmtId="0" fontId="21" fillId="3" borderId="1" xfId="0" applyFont="1" applyFill="1" applyBorder="1" applyAlignment="1">
      <alignment horizontal="right" vertical="center"/>
    </xf>
    <xf numFmtId="0" fontId="21" fillId="3" borderId="2" xfId="0" applyFont="1" applyFill="1" applyBorder="1" applyAlignment="1">
      <alignment horizontal="right" vertical="center"/>
    </xf>
    <xf numFmtId="0" fontId="21" fillId="3" borderId="3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" xfId="0" applyFont="1" applyBorder="1" applyAlignment="1">
      <alignment vertical="center" wrapText="1"/>
    </xf>
    <xf numFmtId="0" fontId="25" fillId="0" borderId="4" xfId="0" applyFont="1" applyBorder="1" applyAlignment="1">
      <alignment vertical="center" wrapText="1"/>
    </xf>
    <xf numFmtId="0" fontId="26" fillId="0" borderId="4" xfId="0" applyFont="1" applyBorder="1" applyAlignment="1">
      <alignment vertical="center" wrapText="1"/>
    </xf>
    <xf numFmtId="0" fontId="24" fillId="0" borderId="4" xfId="0" applyFont="1" applyBorder="1" applyAlignment="1">
      <alignment vertical="top" wrapText="1"/>
    </xf>
    <xf numFmtId="0" fontId="27" fillId="0" borderId="4" xfId="0" applyFont="1" applyBorder="1" applyAlignment="1">
      <alignment vertical="center" wrapText="1"/>
    </xf>
    <xf numFmtId="0" fontId="24" fillId="0" borderId="4" xfId="0" applyFont="1" applyBorder="1" applyAlignment="1">
      <alignment horizontal="left" vertical="center" wrapText="1"/>
    </xf>
    <xf numFmtId="0" fontId="25" fillId="0" borderId="4" xfId="0" applyFont="1" applyBorder="1" applyAlignment="1">
      <alignment horizontal="left" vertical="center" wrapText="1"/>
    </xf>
    <xf numFmtId="0" fontId="27" fillId="0" borderId="4" xfId="0" applyFont="1" applyBorder="1" applyAlignment="1">
      <alignment horizontal="left" vertical="center" wrapText="1"/>
    </xf>
    <xf numFmtId="0" fontId="24" fillId="0" borderId="4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24" fillId="0" borderId="5" xfId="0" applyFont="1" applyBorder="1" applyAlignment="1">
      <alignment vertical="center" wrapText="1"/>
    </xf>
    <xf numFmtId="0" fontId="25" fillId="0" borderId="5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8" fillId="0" borderId="5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5" xfId="0" applyFont="1" applyBorder="1" applyAlignment="1">
      <alignment vertical="top" wrapText="1"/>
    </xf>
    <xf numFmtId="0" fontId="24" fillId="0" borderId="5" xfId="0" applyFont="1" applyBorder="1" applyAlignment="1">
      <alignment horizontal="center" vertical="center"/>
    </xf>
    <xf numFmtId="0" fontId="0" fillId="0" borderId="6" xfId="0" applyBorder="1"/>
    <xf numFmtId="0" fontId="0" fillId="0" borderId="7" xfId="0" applyBorder="1"/>
    <xf numFmtId="0" fontId="28" fillId="0" borderId="7" xfId="0" applyFont="1" applyBorder="1"/>
    <xf numFmtId="0" fontId="29" fillId="0" borderId="6" xfId="0" applyFont="1" applyBorder="1" applyAlignment="1">
      <alignment horizontal="center"/>
    </xf>
    <xf numFmtId="0" fontId="29" fillId="0" borderId="8" xfId="0" applyFont="1" applyBorder="1" applyAlignment="1">
      <alignment horizontal="center"/>
    </xf>
    <xf numFmtId="0" fontId="24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wrapText="1"/>
    </xf>
    <xf numFmtId="0" fontId="30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24" fillId="0" borderId="4" xfId="0" applyFont="1" applyBorder="1" applyAlignment="1">
      <alignment horizontal="right" vertical="center" wrapText="1"/>
    </xf>
    <xf numFmtId="0" fontId="28" fillId="0" borderId="9" xfId="0" applyFont="1" applyBorder="1" applyAlignment="1">
      <alignment horizont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18361</xdr:colOff>
      <xdr:row>3</xdr:row>
      <xdr:rowOff>27541</xdr:rowOff>
    </xdr:from>
    <xdr:to>
      <xdr:col>6</xdr:col>
      <xdr:colOff>1845325</xdr:colOff>
      <xdr:row>4</xdr:row>
      <xdr:rowOff>27542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18800F4-9AAD-41BD-A514-9994FE1BE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77" t="46011" r="62543" b="24689"/>
        <a:stretch>
          <a:fillRect/>
        </a:stretch>
      </xdr:blipFill>
      <xdr:spPr bwMode="auto">
        <a:xfrm>
          <a:off x="6123542" y="1230216"/>
          <a:ext cx="1826964" cy="817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18361</xdr:colOff>
      <xdr:row>4</xdr:row>
      <xdr:rowOff>27542</xdr:rowOff>
    </xdr:from>
    <xdr:to>
      <xdr:col>7</xdr:col>
      <xdr:colOff>27542</xdr:colOff>
      <xdr:row>5</xdr:row>
      <xdr:rowOff>18362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743D25FB-F722-4E41-A545-F72CD8156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1" t="42511" r="61328" b="29991"/>
        <a:stretch>
          <a:fillRect/>
        </a:stretch>
      </xdr:blipFill>
      <xdr:spPr bwMode="auto">
        <a:xfrm>
          <a:off x="6123542" y="2047301"/>
          <a:ext cx="1872867" cy="982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9180</xdr:colOff>
      <xdr:row>5</xdr:row>
      <xdr:rowOff>0</xdr:rowOff>
    </xdr:from>
    <xdr:to>
      <xdr:col>7</xdr:col>
      <xdr:colOff>0</xdr:colOff>
      <xdr:row>6</xdr:row>
      <xdr:rowOff>9180</xdr:rowOff>
    </xdr:to>
    <xdr:pic>
      <xdr:nvPicPr>
        <xdr:cNvPr id="4" name="Рисунок 5">
          <a:extLst>
            <a:ext uri="{FF2B5EF4-FFF2-40B4-BE49-F238E27FC236}">
              <a16:creationId xmlns:a16="http://schemas.microsoft.com/office/drawing/2014/main" id="{3EAA3E10-C4A1-4F03-A6FE-7A47AAA5A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4" t="45772" r="73274" b="38103"/>
        <a:stretch>
          <a:fillRect/>
        </a:stretch>
      </xdr:blipFill>
      <xdr:spPr bwMode="auto">
        <a:xfrm>
          <a:off x="6114361" y="3011277"/>
          <a:ext cx="1854506" cy="1221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6</xdr:row>
      <xdr:rowOff>-1</xdr:rowOff>
    </xdr:from>
    <xdr:to>
      <xdr:col>6</xdr:col>
      <xdr:colOff>1845325</xdr:colOff>
      <xdr:row>6</xdr:row>
      <xdr:rowOff>835444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id="{3755E437-B6B4-4EC8-8983-A2A937A72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7" t="42529" r="62411" b="30115"/>
        <a:stretch>
          <a:fillRect/>
        </a:stretch>
      </xdr:blipFill>
      <xdr:spPr bwMode="auto">
        <a:xfrm>
          <a:off x="6105181" y="4223132"/>
          <a:ext cx="1845325" cy="835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6</xdr:row>
      <xdr:rowOff>835444</xdr:rowOff>
    </xdr:from>
    <xdr:to>
      <xdr:col>6</xdr:col>
      <xdr:colOff>1854506</xdr:colOff>
      <xdr:row>8</xdr:row>
      <xdr:rowOff>9179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id="{E7BDAF78-BB1B-44D1-814C-510B17DBF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42148" r="59793" b="27103"/>
        <a:stretch>
          <a:fillRect/>
        </a:stretch>
      </xdr:blipFill>
      <xdr:spPr bwMode="auto">
        <a:xfrm>
          <a:off x="6105181" y="5058577"/>
          <a:ext cx="1854506" cy="82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7</xdr:row>
      <xdr:rowOff>817084</xdr:rowOff>
    </xdr:from>
    <xdr:to>
      <xdr:col>6</xdr:col>
      <xdr:colOff>1854506</xdr:colOff>
      <xdr:row>8</xdr:row>
      <xdr:rowOff>1175132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BAFBD5A3-4B06-42D5-9E4E-CE25AADA6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3" t="21558" r="34962" b="26442"/>
        <a:stretch>
          <a:fillRect/>
        </a:stretch>
      </xdr:blipFill>
      <xdr:spPr bwMode="auto">
        <a:xfrm>
          <a:off x="6105181" y="5875662"/>
          <a:ext cx="1854506" cy="1175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8</xdr:row>
      <xdr:rowOff>1165950</xdr:rowOff>
    </xdr:from>
    <xdr:to>
      <xdr:col>7</xdr:col>
      <xdr:colOff>9181</xdr:colOff>
      <xdr:row>9</xdr:row>
      <xdr:rowOff>1120048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DF39534-9D7B-4A51-BB4F-C384D2C63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5" t="47655" r="62755" b="25293"/>
        <a:stretch>
          <a:fillRect/>
        </a:stretch>
      </xdr:blipFill>
      <xdr:spPr bwMode="auto">
        <a:xfrm>
          <a:off x="7941325" y="7335396"/>
          <a:ext cx="1872868" cy="112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10</xdr:row>
      <xdr:rowOff>0</xdr:rowOff>
    </xdr:from>
    <xdr:to>
      <xdr:col>7</xdr:col>
      <xdr:colOff>0</xdr:colOff>
      <xdr:row>11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9944772-4D28-45CB-9C9C-BA9FF3EB1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53" t="9853" r="28789" b="13268"/>
        <a:stretch>
          <a:fillRect/>
        </a:stretch>
      </xdr:blipFill>
      <xdr:spPr bwMode="auto">
        <a:xfrm>
          <a:off x="6105181" y="8290193"/>
          <a:ext cx="1863686" cy="954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11</xdr:row>
      <xdr:rowOff>18361</xdr:rowOff>
    </xdr:from>
    <xdr:to>
      <xdr:col>6</xdr:col>
      <xdr:colOff>1845325</xdr:colOff>
      <xdr:row>11</xdr:row>
      <xdr:rowOff>1211856</xdr:rowOff>
    </xdr:to>
    <xdr:pic>
      <xdr:nvPicPr>
        <xdr:cNvPr id="10" name="Рисунок 6">
          <a:extLst>
            <a:ext uri="{FF2B5EF4-FFF2-40B4-BE49-F238E27FC236}">
              <a16:creationId xmlns:a16="http://schemas.microsoft.com/office/drawing/2014/main" id="{870F5FC4-F138-42B9-BFDD-CD79051AE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13" t="14915" r="34550" b="13501"/>
        <a:stretch>
          <a:fillRect/>
        </a:stretch>
      </xdr:blipFill>
      <xdr:spPr bwMode="auto">
        <a:xfrm>
          <a:off x="7941325" y="9557132"/>
          <a:ext cx="1845325" cy="1193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27542</xdr:colOff>
      <xdr:row>12</xdr:row>
      <xdr:rowOff>18362</xdr:rowOff>
    </xdr:from>
    <xdr:to>
      <xdr:col>6</xdr:col>
      <xdr:colOff>1850706</xdr:colOff>
      <xdr:row>12</xdr:row>
      <xdr:rowOff>1129230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1F50A8C-909A-407C-AADA-BE92FB554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47" t="21651" r="42815" b="19138"/>
        <a:stretch>
          <a:fillRect/>
        </a:stretch>
      </xdr:blipFill>
      <xdr:spPr bwMode="auto">
        <a:xfrm>
          <a:off x="7968867" y="10869976"/>
          <a:ext cx="1823164" cy="1110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59"/>
  <sheetViews>
    <sheetView workbookViewId="0">
      <selection activeCell="K9" sqref="K9"/>
    </sheetView>
  </sheetViews>
  <sheetFormatPr defaultColWidth="9.109375" defaultRowHeight="13.2" x14ac:dyDescent="0.25"/>
  <cols>
    <col min="1" max="1" width="4.6640625" style="1" customWidth="1"/>
    <col min="2" max="2" width="4" style="1" customWidth="1"/>
    <col min="3" max="3" width="51.88671875" style="67" customWidth="1"/>
    <col min="4" max="4" width="9.109375" style="1"/>
    <col min="5" max="5" width="9.109375" style="1" customWidth="1"/>
    <col min="6" max="6" width="11.109375" style="3" customWidth="1"/>
    <col min="7" max="7" width="13.109375" style="2" customWidth="1"/>
    <col min="8" max="8" width="5.5546875" style="1" customWidth="1"/>
    <col min="9" max="9" width="4.6640625" style="1" customWidth="1"/>
    <col min="10" max="10" width="6.6640625" style="2" customWidth="1"/>
    <col min="11" max="11" width="9.44140625" style="2" customWidth="1"/>
    <col min="12" max="12" width="2.6640625" style="1" customWidth="1"/>
    <col min="13" max="13" width="3.33203125" style="1" customWidth="1"/>
    <col min="14" max="14" width="41.44140625" style="68" hidden="1" customWidth="1"/>
    <col min="15" max="15" width="7.109375" style="3" hidden="1" customWidth="1"/>
    <col min="16" max="16" width="5.6640625" style="3" hidden="1" customWidth="1"/>
    <col min="17" max="17" width="9.44140625" style="3" hidden="1" customWidth="1"/>
    <col min="18" max="18" width="11.33203125" style="3" customWidth="1"/>
    <col min="19" max="19" width="8.6640625" style="1" customWidth="1"/>
    <col min="20" max="20" width="11.44140625" style="1" customWidth="1"/>
    <col min="21" max="21" width="9.109375" style="1"/>
    <col min="22" max="22" width="28.88671875" style="1" customWidth="1"/>
    <col min="23" max="24" width="9.109375" style="1"/>
    <col min="25" max="25" width="21.44140625" style="1" customWidth="1"/>
    <col min="26" max="16384" width="9.109375" style="1"/>
  </cols>
  <sheetData>
    <row r="2" spans="2:28" ht="17.399999999999999" x14ac:dyDescent="0.3">
      <c r="B2" s="82" t="s">
        <v>39</v>
      </c>
      <c r="C2" s="83"/>
      <c r="D2" s="83"/>
      <c r="E2" s="83"/>
      <c r="F2" s="83"/>
      <c r="G2" s="84"/>
      <c r="V2" s="2"/>
      <c r="W2" s="4"/>
      <c r="Z2" s="2"/>
      <c r="AA2" s="2"/>
      <c r="AB2" s="2"/>
    </row>
    <row r="3" spans="2:28" ht="26.4" x14ac:dyDescent="0.25">
      <c r="B3" s="5"/>
      <c r="C3" s="57" t="s">
        <v>0</v>
      </c>
      <c r="D3" s="6" t="s">
        <v>1</v>
      </c>
      <c r="E3" s="7" t="s">
        <v>2</v>
      </c>
      <c r="F3" s="7" t="s">
        <v>3</v>
      </c>
      <c r="G3" s="7" t="s">
        <v>4</v>
      </c>
      <c r="V3" s="2"/>
      <c r="W3" s="4"/>
      <c r="Z3" s="2"/>
      <c r="AA3" s="2"/>
      <c r="AB3" s="2"/>
    </row>
    <row r="4" spans="2:28" ht="15.6" x14ac:dyDescent="0.25">
      <c r="B4" s="85" t="s">
        <v>5</v>
      </c>
      <c r="C4" s="86"/>
      <c r="D4" s="86"/>
      <c r="E4" s="86"/>
      <c r="F4" s="86"/>
      <c r="G4" s="87"/>
      <c r="J4" s="8"/>
      <c r="K4" s="8"/>
      <c r="L4" s="8"/>
      <c r="N4" s="69"/>
      <c r="P4" s="9"/>
      <c r="Q4" s="9"/>
      <c r="R4" s="9"/>
      <c r="V4" s="2"/>
      <c r="W4" s="10"/>
      <c r="Z4" s="2"/>
      <c r="AA4" s="2"/>
      <c r="AB4" s="2"/>
    </row>
    <row r="5" spans="2:28" s="3" customFormat="1" ht="33" customHeight="1" x14ac:dyDescent="0.25">
      <c r="B5" s="11">
        <v>1</v>
      </c>
      <c r="C5" s="12" t="s">
        <v>26</v>
      </c>
      <c r="D5" s="13" t="s">
        <v>29</v>
      </c>
      <c r="E5" s="14">
        <v>72</v>
      </c>
      <c r="F5" s="14">
        <v>249</v>
      </c>
      <c r="G5" s="14">
        <f t="shared" ref="G5:G11" si="0">E5*F5</f>
        <v>17928</v>
      </c>
      <c r="I5" s="15"/>
      <c r="N5" s="70"/>
      <c r="O5" s="16"/>
      <c r="Y5" s="9"/>
      <c r="Z5" s="9"/>
      <c r="AA5" s="9"/>
    </row>
    <row r="6" spans="2:28" s="3" customFormat="1" ht="33" customHeight="1" x14ac:dyDescent="0.25">
      <c r="B6" s="11">
        <v>2</v>
      </c>
      <c r="C6" s="12" t="s">
        <v>35</v>
      </c>
      <c r="D6" s="13" t="s">
        <v>29</v>
      </c>
      <c r="E6" s="14">
        <v>16</v>
      </c>
      <c r="F6" s="14">
        <v>156</v>
      </c>
      <c r="G6" s="14">
        <f t="shared" si="0"/>
        <v>2496</v>
      </c>
      <c r="I6" s="15"/>
      <c r="N6" s="70"/>
      <c r="O6" s="16"/>
      <c r="Y6" s="9"/>
      <c r="Z6" s="9"/>
      <c r="AA6" s="9"/>
    </row>
    <row r="7" spans="2:28" ht="15.6" x14ac:dyDescent="0.25">
      <c r="B7" s="11">
        <v>3</v>
      </c>
      <c r="C7" s="12" t="s">
        <v>27</v>
      </c>
      <c r="D7" s="23" t="s">
        <v>7</v>
      </c>
      <c r="E7" s="14">
        <v>2</v>
      </c>
      <c r="F7" s="14">
        <v>2780</v>
      </c>
      <c r="G7" s="14">
        <f t="shared" si="0"/>
        <v>5560</v>
      </c>
      <c r="I7" s="15"/>
      <c r="M7" s="15"/>
      <c r="N7" s="71"/>
      <c r="O7" s="18"/>
      <c r="V7" s="2"/>
      <c r="W7" s="19"/>
      <c r="Z7" s="2"/>
      <c r="AA7" s="2"/>
      <c r="AB7" s="2"/>
    </row>
    <row r="8" spans="2:28" ht="26.4" x14ac:dyDescent="0.25">
      <c r="B8" s="11">
        <v>4</v>
      </c>
      <c r="C8" s="12" t="s">
        <v>30</v>
      </c>
      <c r="D8" s="23" t="s">
        <v>7</v>
      </c>
      <c r="E8" s="13">
        <v>1</v>
      </c>
      <c r="F8" s="14">
        <v>1500</v>
      </c>
      <c r="G8" s="14">
        <f t="shared" si="0"/>
        <v>1500</v>
      </c>
      <c r="I8" s="15"/>
      <c r="J8" s="3"/>
      <c r="K8" s="21"/>
      <c r="M8" s="15"/>
      <c r="N8" s="71"/>
      <c r="O8" s="18"/>
      <c r="V8" s="2"/>
      <c r="W8" s="22"/>
      <c r="Z8" s="2"/>
      <c r="AA8" s="2"/>
      <c r="AB8" s="2"/>
    </row>
    <row r="9" spans="2:28" x14ac:dyDescent="0.25">
      <c r="B9" s="11">
        <v>5</v>
      </c>
      <c r="C9" s="12" t="s">
        <v>31</v>
      </c>
      <c r="D9" s="23" t="s">
        <v>32</v>
      </c>
      <c r="E9" s="24">
        <v>1</v>
      </c>
      <c r="F9" s="14">
        <v>522</v>
      </c>
      <c r="G9" s="25">
        <f t="shared" si="0"/>
        <v>522</v>
      </c>
      <c r="I9" s="15"/>
      <c r="J9" s="3"/>
      <c r="K9" s="3"/>
      <c r="M9" s="15"/>
      <c r="N9" s="72"/>
      <c r="O9" s="20"/>
      <c r="R9" s="21"/>
      <c r="V9" s="2"/>
      <c r="Z9" s="2"/>
      <c r="AA9" s="2"/>
      <c r="AB9" s="2"/>
    </row>
    <row r="10" spans="2:28" x14ac:dyDescent="0.25">
      <c r="B10" s="11">
        <v>6</v>
      </c>
      <c r="C10" s="58" t="s">
        <v>28</v>
      </c>
      <c r="D10" s="23" t="s">
        <v>33</v>
      </c>
      <c r="E10" s="24">
        <v>4</v>
      </c>
      <c r="F10" s="14">
        <v>405</v>
      </c>
      <c r="G10" s="25">
        <f t="shared" si="0"/>
        <v>1620</v>
      </c>
      <c r="J10" s="3"/>
      <c r="K10" s="3"/>
      <c r="M10" s="15"/>
      <c r="N10" s="73"/>
      <c r="O10" s="18"/>
      <c r="V10" s="2"/>
      <c r="Z10" s="2"/>
      <c r="AA10" s="2"/>
      <c r="AB10" s="2"/>
    </row>
    <row r="11" spans="2:28" ht="15.6" x14ac:dyDescent="0.25">
      <c r="B11" s="11">
        <v>7</v>
      </c>
      <c r="C11" s="58" t="s">
        <v>8</v>
      </c>
      <c r="D11" s="23" t="s">
        <v>7</v>
      </c>
      <c r="E11" s="27">
        <v>5</v>
      </c>
      <c r="F11" s="14">
        <v>850</v>
      </c>
      <c r="G11" s="25">
        <f t="shared" si="0"/>
        <v>4250</v>
      </c>
      <c r="J11" s="3"/>
      <c r="K11" s="3"/>
      <c r="M11" s="2"/>
      <c r="O11" s="20"/>
      <c r="V11" s="2"/>
      <c r="Z11" s="2"/>
      <c r="AA11" s="2"/>
      <c r="AB11" s="2"/>
    </row>
    <row r="12" spans="2:28" x14ac:dyDescent="0.25">
      <c r="B12" s="11">
        <v>8</v>
      </c>
      <c r="C12" s="59" t="s">
        <v>34</v>
      </c>
      <c r="D12" s="26"/>
      <c r="E12" s="26"/>
      <c r="F12" s="26"/>
      <c r="G12" s="26"/>
      <c r="I12" s="15"/>
      <c r="J12" s="3"/>
      <c r="K12" s="3"/>
      <c r="M12" s="2"/>
      <c r="O12" s="20"/>
      <c r="V12" s="2"/>
      <c r="W12" s="19"/>
      <c r="Z12" s="2"/>
      <c r="AA12" s="2"/>
      <c r="AB12" s="2"/>
    </row>
    <row r="13" spans="2:28" x14ac:dyDescent="0.25">
      <c r="B13" s="11"/>
      <c r="C13" s="60" t="s">
        <v>36</v>
      </c>
      <c r="D13" s="28" t="s">
        <v>9</v>
      </c>
      <c r="E13" s="27">
        <v>12</v>
      </c>
      <c r="F13" s="27">
        <v>48</v>
      </c>
      <c r="G13" s="27">
        <f>E13*F13</f>
        <v>576</v>
      </c>
      <c r="I13" s="15"/>
      <c r="J13" s="3"/>
      <c r="K13" s="21"/>
      <c r="M13" s="2"/>
      <c r="N13" s="74"/>
      <c r="O13" s="29"/>
      <c r="V13" s="2"/>
      <c r="W13" s="22"/>
      <c r="Z13" s="2"/>
      <c r="AA13" s="2"/>
      <c r="AB13" s="2"/>
    </row>
    <row r="14" spans="2:28" x14ac:dyDescent="0.25">
      <c r="B14" s="11"/>
      <c r="C14" s="58" t="s">
        <v>37</v>
      </c>
      <c r="D14" s="27" t="s">
        <v>6</v>
      </c>
      <c r="E14" s="27">
        <v>2</v>
      </c>
      <c r="F14" s="27">
        <v>400</v>
      </c>
      <c r="G14" s="27">
        <f>E14*F14</f>
        <v>800</v>
      </c>
      <c r="I14" s="15"/>
      <c r="J14" s="3"/>
      <c r="K14" s="3"/>
      <c r="M14" s="2"/>
      <c r="N14" s="72"/>
      <c r="O14" s="20"/>
      <c r="V14" s="2"/>
      <c r="W14" s="22"/>
      <c r="Z14" s="2"/>
      <c r="AA14" s="2"/>
      <c r="AB14" s="2"/>
    </row>
    <row r="15" spans="2:28" ht="26.4" x14ac:dyDescent="0.25">
      <c r="B15" s="11">
        <v>9</v>
      </c>
      <c r="C15" s="59" t="s">
        <v>38</v>
      </c>
      <c r="D15" s="26"/>
      <c r="E15" s="26"/>
      <c r="F15" s="14"/>
      <c r="G15" s="27"/>
      <c r="J15" s="3"/>
      <c r="K15" s="3"/>
      <c r="L15" s="2"/>
      <c r="O15" s="32"/>
      <c r="Q15" s="2"/>
      <c r="V15" s="10"/>
      <c r="AA15" s="33"/>
    </row>
    <row r="16" spans="2:28" ht="15.6" x14ac:dyDescent="0.25">
      <c r="B16" s="11"/>
      <c r="C16" s="60" t="s">
        <v>10</v>
      </c>
      <c r="D16" s="23" t="s">
        <v>7</v>
      </c>
      <c r="E16" s="14">
        <v>0.01</v>
      </c>
      <c r="F16" s="14">
        <v>6000</v>
      </c>
      <c r="G16" s="14">
        <f>E16*F16</f>
        <v>60</v>
      </c>
      <c r="J16" s="3"/>
      <c r="K16" s="21"/>
      <c r="L16" s="2"/>
      <c r="N16" s="68">
        <v>475</v>
      </c>
      <c r="O16" s="2">
        <v>4</v>
      </c>
      <c r="P16" s="3">
        <f>N16*O16</f>
        <v>1900</v>
      </c>
      <c r="Q16" s="2"/>
      <c r="V16" s="35"/>
    </row>
    <row r="17" spans="2:22" x14ac:dyDescent="0.25">
      <c r="B17" s="11"/>
      <c r="C17" s="58" t="s">
        <v>11</v>
      </c>
      <c r="D17" s="14" t="s">
        <v>9</v>
      </c>
      <c r="E17" s="14">
        <v>12</v>
      </c>
      <c r="F17" s="14">
        <v>13</v>
      </c>
      <c r="G17" s="30">
        <f t="shared" ref="G17" si="1">E17*F17</f>
        <v>156</v>
      </c>
      <c r="J17" s="3"/>
      <c r="K17" s="21"/>
      <c r="L17" s="31"/>
      <c r="N17" s="68">
        <v>470</v>
      </c>
      <c r="O17" s="32">
        <v>3</v>
      </c>
      <c r="P17" s="3">
        <f t="shared" ref="P17:P25" si="2">N17*O17</f>
        <v>1410</v>
      </c>
      <c r="Q17" s="2"/>
      <c r="R17" s="21"/>
      <c r="V17" s="35"/>
    </row>
    <row r="18" spans="2:22" x14ac:dyDescent="0.25">
      <c r="B18" s="14"/>
      <c r="C18" s="61" t="s">
        <v>12</v>
      </c>
      <c r="D18" s="23"/>
      <c r="E18" s="14"/>
      <c r="F18" s="14"/>
      <c r="G18" s="25">
        <f>SUM(G5:G17)</f>
        <v>35468</v>
      </c>
      <c r="J18" s="3"/>
      <c r="K18" s="3"/>
      <c r="N18" s="68">
        <v>380</v>
      </c>
      <c r="O18" s="32">
        <v>15</v>
      </c>
      <c r="P18" s="3">
        <f t="shared" si="2"/>
        <v>5700</v>
      </c>
      <c r="Q18" s="2"/>
      <c r="R18" s="21"/>
      <c r="V18" s="35"/>
    </row>
    <row r="19" spans="2:22" x14ac:dyDescent="0.25">
      <c r="B19" s="27">
        <v>10</v>
      </c>
      <c r="C19" s="62" t="s">
        <v>13</v>
      </c>
      <c r="D19" s="14"/>
      <c r="E19" s="14"/>
      <c r="F19" s="14"/>
      <c r="G19" s="30">
        <f>G18*0.2</f>
        <v>7093.6</v>
      </c>
      <c r="J19" s="3"/>
      <c r="K19" s="21"/>
      <c r="N19" s="68">
        <v>200</v>
      </c>
      <c r="O19" s="2">
        <v>20</v>
      </c>
      <c r="P19" s="3">
        <f t="shared" si="2"/>
        <v>4000</v>
      </c>
      <c r="Q19" s="2"/>
      <c r="R19" s="21"/>
      <c r="V19" s="35"/>
    </row>
    <row r="20" spans="2:22" x14ac:dyDescent="0.25">
      <c r="B20" s="26"/>
      <c r="C20" s="61" t="s">
        <v>12</v>
      </c>
      <c r="D20" s="14"/>
      <c r="E20" s="14"/>
      <c r="F20" s="14"/>
      <c r="G20" s="37">
        <f>SUM(G18:G19)</f>
        <v>42561.599999999999</v>
      </c>
      <c r="J20" s="3"/>
      <c r="K20" s="21"/>
      <c r="N20" s="68">
        <v>500</v>
      </c>
      <c r="O20" s="2">
        <v>3</v>
      </c>
      <c r="P20" s="3">
        <f t="shared" si="2"/>
        <v>1500</v>
      </c>
      <c r="Q20" s="2"/>
      <c r="R20" s="21"/>
      <c r="V20" s="35"/>
    </row>
    <row r="21" spans="2:22" ht="15.6" x14ac:dyDescent="0.25">
      <c r="B21" s="88" t="s">
        <v>14</v>
      </c>
      <c r="C21" s="88"/>
      <c r="D21" s="88"/>
      <c r="E21" s="88"/>
      <c r="F21" s="88"/>
      <c r="G21" s="88"/>
      <c r="J21" s="3"/>
      <c r="K21" s="21"/>
      <c r="N21" s="68">
        <v>370</v>
      </c>
      <c r="O21" s="2">
        <v>3</v>
      </c>
      <c r="P21" s="3">
        <f t="shared" si="2"/>
        <v>1110</v>
      </c>
      <c r="Q21" s="2"/>
      <c r="R21" s="21"/>
      <c r="V21" s="35"/>
    </row>
    <row r="22" spans="2:22" ht="26.4" x14ac:dyDescent="0.25">
      <c r="B22" s="11">
        <v>11</v>
      </c>
      <c r="C22" s="12" t="s">
        <v>40</v>
      </c>
      <c r="D22" s="38" t="s">
        <v>6</v>
      </c>
      <c r="E22" s="39">
        <v>6</v>
      </c>
      <c r="F22" s="39">
        <v>10349</v>
      </c>
      <c r="G22" s="11">
        <f>E22*F22</f>
        <v>62094</v>
      </c>
      <c r="J22" s="3"/>
      <c r="K22" s="21"/>
      <c r="N22" s="68">
        <v>570</v>
      </c>
      <c r="O22" s="2">
        <v>3</v>
      </c>
      <c r="P22" s="3">
        <f t="shared" si="2"/>
        <v>1710</v>
      </c>
      <c r="Q22" s="2"/>
      <c r="R22" s="21"/>
      <c r="V22" s="35"/>
    </row>
    <row r="23" spans="2:22" ht="26.4" x14ac:dyDescent="0.25">
      <c r="B23" s="11">
        <v>12</v>
      </c>
      <c r="C23" s="12" t="s">
        <v>41</v>
      </c>
      <c r="D23" s="38" t="s">
        <v>6</v>
      </c>
      <c r="E23" s="39">
        <v>8</v>
      </c>
      <c r="F23" s="39">
        <v>7057</v>
      </c>
      <c r="G23" s="11">
        <f t="shared" ref="G23:G24" si="3">E23*F23</f>
        <v>56456</v>
      </c>
      <c r="J23" s="3"/>
      <c r="K23" s="21"/>
      <c r="N23" s="68">
        <v>400</v>
      </c>
      <c r="O23" s="2">
        <v>2</v>
      </c>
      <c r="P23" s="3">
        <f t="shared" si="2"/>
        <v>800</v>
      </c>
      <c r="Q23" s="2"/>
      <c r="R23" s="21"/>
      <c r="V23" s="35"/>
    </row>
    <row r="24" spans="2:22" x14ac:dyDescent="0.25">
      <c r="B24" s="11">
        <v>13</v>
      </c>
      <c r="C24" s="12" t="s">
        <v>42</v>
      </c>
      <c r="D24" s="38" t="s">
        <v>6</v>
      </c>
      <c r="E24" s="39">
        <v>2</v>
      </c>
      <c r="F24" s="39">
        <v>3600</v>
      </c>
      <c r="G24" s="11">
        <f t="shared" si="3"/>
        <v>7200</v>
      </c>
      <c r="J24" s="3"/>
      <c r="K24" s="21"/>
      <c r="N24" s="68">
        <v>475</v>
      </c>
      <c r="O24" s="2">
        <v>6</v>
      </c>
      <c r="P24" s="3">
        <f t="shared" si="2"/>
        <v>2850</v>
      </c>
      <c r="Q24" s="2"/>
      <c r="R24" s="21"/>
      <c r="V24" s="35"/>
    </row>
    <row r="25" spans="2:22" x14ac:dyDescent="0.25">
      <c r="B25" s="41"/>
      <c r="C25" s="61" t="s">
        <v>12</v>
      </c>
      <c r="D25" s="38"/>
      <c r="E25" s="14"/>
      <c r="F25" s="14"/>
      <c r="G25" s="30">
        <f>SUM(G22:G24)</f>
        <v>125750</v>
      </c>
      <c r="J25" s="3"/>
      <c r="K25" s="21"/>
      <c r="N25" s="68">
        <v>340</v>
      </c>
      <c r="O25" s="2">
        <v>20</v>
      </c>
      <c r="P25" s="3">
        <f t="shared" si="2"/>
        <v>6800</v>
      </c>
      <c r="Q25" s="2"/>
      <c r="R25" s="21"/>
      <c r="V25" s="35"/>
    </row>
    <row r="26" spans="2:22" x14ac:dyDescent="0.25">
      <c r="B26" s="41">
        <v>14</v>
      </c>
      <c r="C26" s="63" t="s">
        <v>15</v>
      </c>
      <c r="D26" s="42" t="s">
        <v>16</v>
      </c>
      <c r="E26" s="42">
        <v>1</v>
      </c>
      <c r="F26" s="42">
        <v>12000</v>
      </c>
      <c r="G26" s="42">
        <v>12000</v>
      </c>
      <c r="J26" s="3"/>
      <c r="K26" s="21"/>
      <c r="O26" s="2"/>
      <c r="P26" s="36"/>
      <c r="Q26" s="2"/>
      <c r="R26" s="21"/>
      <c r="V26" s="35"/>
    </row>
    <row r="27" spans="2:22" x14ac:dyDescent="0.25">
      <c r="B27" s="41"/>
      <c r="C27" s="61" t="s">
        <v>12</v>
      </c>
      <c r="D27" s="42"/>
      <c r="E27" s="42"/>
      <c r="F27" s="42"/>
      <c r="G27" s="43">
        <f>SUM(G25:G26)</f>
        <v>137750</v>
      </c>
      <c r="J27" s="3"/>
      <c r="K27" s="21"/>
      <c r="O27" s="2"/>
      <c r="P27" s="36"/>
      <c r="Q27" s="2"/>
      <c r="R27" s="21"/>
      <c r="V27" s="35"/>
    </row>
    <row r="28" spans="2:22" ht="15.6" x14ac:dyDescent="0.25">
      <c r="B28" s="88" t="s">
        <v>17</v>
      </c>
      <c r="C28" s="88"/>
      <c r="D28" s="88"/>
      <c r="E28" s="88"/>
      <c r="F28" s="88"/>
      <c r="G28" s="88"/>
      <c r="J28" s="3"/>
      <c r="K28" s="3"/>
      <c r="O28" s="20"/>
      <c r="P28" s="2"/>
    </row>
    <row r="29" spans="2:22" x14ac:dyDescent="0.25">
      <c r="B29" s="27">
        <v>15</v>
      </c>
      <c r="C29" s="58" t="s">
        <v>18</v>
      </c>
      <c r="D29" s="44"/>
      <c r="E29" s="14"/>
      <c r="F29" s="14"/>
      <c r="G29" s="27">
        <v>27780</v>
      </c>
      <c r="J29" s="3"/>
      <c r="K29" s="21"/>
      <c r="O29" s="20"/>
      <c r="P29" s="2"/>
      <c r="R29" s="21"/>
    </row>
    <row r="30" spans="2:22" ht="26.4" x14ac:dyDescent="0.25">
      <c r="B30" s="27">
        <v>16</v>
      </c>
      <c r="C30" s="63" t="s">
        <v>19</v>
      </c>
      <c r="D30" s="34"/>
      <c r="E30" s="14"/>
      <c r="F30" s="27"/>
      <c r="G30" s="14">
        <f>G29*0.2</f>
        <v>5556</v>
      </c>
      <c r="J30" s="3"/>
      <c r="K30" s="21"/>
      <c r="O30" s="20"/>
      <c r="P30" s="2"/>
      <c r="R30" s="21"/>
    </row>
    <row r="31" spans="2:22" x14ac:dyDescent="0.25">
      <c r="B31" s="26"/>
      <c r="C31" s="61" t="s">
        <v>12</v>
      </c>
      <c r="D31" s="27"/>
      <c r="E31" s="14"/>
      <c r="F31" s="27"/>
      <c r="G31" s="44">
        <f>SUM(G29:G30)</f>
        <v>33336</v>
      </c>
      <c r="J31" s="1"/>
      <c r="K31" s="45"/>
      <c r="L31" s="46"/>
      <c r="O31" s="20"/>
      <c r="P31" s="2"/>
      <c r="R31" s="21"/>
    </row>
    <row r="32" spans="2:22" ht="15.6" x14ac:dyDescent="0.25">
      <c r="B32" s="88" t="s">
        <v>20</v>
      </c>
      <c r="C32" s="88"/>
      <c r="D32" s="88"/>
      <c r="E32" s="88"/>
      <c r="F32" s="88"/>
      <c r="G32" s="88"/>
      <c r="J32" s="1"/>
    </row>
    <row r="33" spans="1:22" ht="26.4" x14ac:dyDescent="0.25">
      <c r="B33" s="27">
        <v>17</v>
      </c>
      <c r="C33" s="63" t="s">
        <v>21</v>
      </c>
      <c r="D33" s="42" t="s">
        <v>16</v>
      </c>
      <c r="E33" s="42"/>
      <c r="F33" s="42">
        <v>15000</v>
      </c>
      <c r="G33" s="42">
        <v>15000</v>
      </c>
      <c r="J33" s="1"/>
    </row>
    <row r="34" spans="1:22" x14ac:dyDescent="0.25">
      <c r="B34" s="27">
        <v>18</v>
      </c>
      <c r="C34" s="63" t="s">
        <v>22</v>
      </c>
      <c r="D34" s="42" t="s">
        <v>16</v>
      </c>
      <c r="E34" s="42"/>
      <c r="F34" s="42">
        <v>5000</v>
      </c>
      <c r="G34" s="42">
        <v>5000</v>
      </c>
      <c r="J34" s="1"/>
    </row>
    <row r="35" spans="1:22" x14ac:dyDescent="0.25">
      <c r="B35" s="27">
        <v>19</v>
      </c>
      <c r="C35" s="63" t="s">
        <v>23</v>
      </c>
      <c r="D35" s="42" t="s">
        <v>16</v>
      </c>
      <c r="E35" s="42"/>
      <c r="F35" s="42">
        <v>3500</v>
      </c>
      <c r="G35" s="42">
        <v>3500</v>
      </c>
      <c r="N35" s="75"/>
    </row>
    <row r="36" spans="1:22" x14ac:dyDescent="0.25">
      <c r="B36" s="27">
        <v>20</v>
      </c>
      <c r="C36" s="63" t="s">
        <v>24</v>
      </c>
      <c r="D36" s="42" t="s">
        <v>16</v>
      </c>
      <c r="E36" s="42"/>
      <c r="F36" s="42">
        <v>5000</v>
      </c>
      <c r="G36" s="42">
        <v>10000</v>
      </c>
      <c r="N36" s="75"/>
    </row>
    <row r="37" spans="1:22" x14ac:dyDescent="0.25">
      <c r="B37" s="27">
        <v>21</v>
      </c>
      <c r="C37" s="63" t="s">
        <v>25</v>
      </c>
      <c r="D37" s="42" t="s">
        <v>16</v>
      </c>
      <c r="E37" s="42"/>
      <c r="F37" s="42">
        <v>8500</v>
      </c>
      <c r="G37" s="42">
        <v>8500</v>
      </c>
      <c r="V37" s="17"/>
    </row>
    <row r="38" spans="1:22" x14ac:dyDescent="0.25">
      <c r="A38" s="47"/>
      <c r="B38" s="48"/>
      <c r="C38" s="64" t="s">
        <v>12</v>
      </c>
      <c r="D38" s="42"/>
      <c r="E38" s="42"/>
      <c r="F38" s="42"/>
      <c r="G38" s="49">
        <f>SUM(G33:G37)</f>
        <v>42000</v>
      </c>
      <c r="H38" s="47"/>
      <c r="I38" s="47"/>
      <c r="J38" s="50"/>
      <c r="V38" s="17"/>
    </row>
    <row r="39" spans="1:22" ht="15.6" x14ac:dyDescent="0.25">
      <c r="A39" s="47"/>
      <c r="B39" s="79" t="s">
        <v>43</v>
      </c>
      <c r="C39" s="80"/>
      <c r="D39" s="81"/>
      <c r="E39" s="51"/>
      <c r="F39" s="51"/>
      <c r="G39" s="76">
        <f>G20+G27+G31+G38</f>
        <v>255647.6</v>
      </c>
      <c r="H39" s="47"/>
      <c r="I39" s="47"/>
      <c r="J39" s="50"/>
      <c r="V39" s="17"/>
    </row>
    <row r="40" spans="1:22" x14ac:dyDescent="0.25">
      <c r="A40" s="47"/>
      <c r="B40" s="47"/>
      <c r="C40" s="65"/>
      <c r="D40" s="52"/>
      <c r="E40" s="52"/>
      <c r="F40" s="52"/>
      <c r="G40" s="52"/>
      <c r="H40" s="47"/>
      <c r="I40" s="47"/>
      <c r="J40" s="50"/>
      <c r="V40" s="22"/>
    </row>
    <row r="41" spans="1:22" x14ac:dyDescent="0.25">
      <c r="A41" s="47"/>
      <c r="B41" s="47"/>
      <c r="C41" s="66"/>
      <c r="D41" s="53"/>
      <c r="E41" s="54"/>
      <c r="F41" s="55"/>
      <c r="G41" s="56"/>
      <c r="H41" s="47"/>
      <c r="I41" s="47"/>
      <c r="J41" s="1"/>
    </row>
    <row r="42" spans="1:22" x14ac:dyDescent="0.25">
      <c r="J42" s="1"/>
    </row>
    <row r="44" spans="1:22" x14ac:dyDescent="0.25">
      <c r="E44" s="40"/>
      <c r="L44" s="2"/>
    </row>
    <row r="45" spans="1:22" x14ac:dyDescent="0.25">
      <c r="L45" s="2"/>
    </row>
    <row r="46" spans="1:22" x14ac:dyDescent="0.25">
      <c r="F46" s="1"/>
      <c r="G46" s="1"/>
      <c r="J46" s="1"/>
      <c r="L46" s="2"/>
      <c r="O46" s="1"/>
      <c r="P46" s="1"/>
      <c r="Q46" s="1"/>
      <c r="R46" s="1"/>
    </row>
    <row r="47" spans="1:22" x14ac:dyDescent="0.25">
      <c r="F47" s="1"/>
      <c r="G47" s="1"/>
      <c r="J47" s="1"/>
      <c r="K47" s="19"/>
      <c r="L47" s="10"/>
      <c r="O47" s="1"/>
      <c r="P47" s="1"/>
      <c r="Q47" s="1"/>
      <c r="R47" s="1"/>
    </row>
    <row r="48" spans="1:22" x14ac:dyDescent="0.25">
      <c r="F48" s="1"/>
      <c r="G48" s="1"/>
      <c r="J48" s="1"/>
      <c r="O48" s="1"/>
      <c r="P48" s="1"/>
      <c r="Q48" s="1"/>
      <c r="R48" s="1"/>
    </row>
    <row r="49" spans="6:18" x14ac:dyDescent="0.25">
      <c r="F49" s="1"/>
      <c r="G49" s="1"/>
      <c r="J49" s="1"/>
      <c r="O49" s="1"/>
      <c r="P49" s="1"/>
      <c r="Q49" s="1"/>
      <c r="R49" s="1"/>
    </row>
    <row r="50" spans="6:18" x14ac:dyDescent="0.25">
      <c r="F50" s="1"/>
      <c r="G50" s="1"/>
      <c r="J50" s="1"/>
      <c r="O50" s="1"/>
      <c r="P50" s="1"/>
      <c r="Q50" s="1"/>
      <c r="R50" s="1"/>
    </row>
    <row r="51" spans="6:18" x14ac:dyDescent="0.25">
      <c r="F51" s="1"/>
      <c r="G51" s="1"/>
      <c r="J51" s="1"/>
      <c r="L51" s="2"/>
      <c r="O51" s="1"/>
      <c r="P51" s="1"/>
      <c r="Q51" s="1"/>
      <c r="R51" s="1"/>
    </row>
    <row r="52" spans="6:18" x14ac:dyDescent="0.25">
      <c r="F52" s="1"/>
      <c r="G52" s="1"/>
      <c r="J52" s="1"/>
      <c r="L52" s="2"/>
      <c r="O52" s="1"/>
      <c r="P52" s="1"/>
      <c r="Q52" s="1"/>
      <c r="R52" s="1"/>
    </row>
    <row r="53" spans="6:18" x14ac:dyDescent="0.25">
      <c r="F53" s="1"/>
      <c r="G53" s="1"/>
      <c r="J53" s="1"/>
      <c r="L53" s="2"/>
      <c r="O53" s="1"/>
      <c r="P53" s="1"/>
      <c r="Q53" s="1"/>
      <c r="R53" s="1"/>
    </row>
    <row r="54" spans="6:18" x14ac:dyDescent="0.25">
      <c r="F54" s="1"/>
      <c r="G54" s="1"/>
      <c r="J54" s="1"/>
      <c r="L54" s="2"/>
      <c r="O54" s="1"/>
      <c r="P54" s="1"/>
      <c r="Q54" s="1"/>
      <c r="R54" s="1"/>
    </row>
    <row r="56" spans="6:18" x14ac:dyDescent="0.25">
      <c r="F56" s="1"/>
      <c r="G56" s="1"/>
      <c r="I56" s="2"/>
      <c r="O56" s="1"/>
      <c r="P56" s="1"/>
      <c r="Q56" s="1"/>
      <c r="R56" s="1"/>
    </row>
    <row r="57" spans="6:18" x14ac:dyDescent="0.25">
      <c r="F57" s="1"/>
      <c r="G57" s="1"/>
      <c r="I57" s="2"/>
      <c r="O57" s="1"/>
      <c r="P57" s="1"/>
      <c r="Q57" s="1"/>
      <c r="R57" s="1"/>
    </row>
    <row r="58" spans="6:18" x14ac:dyDescent="0.25">
      <c r="F58" s="1"/>
      <c r="G58" s="1"/>
      <c r="I58" s="2"/>
      <c r="K58" s="31"/>
      <c r="L58" s="40"/>
      <c r="O58" s="1"/>
      <c r="P58" s="1"/>
      <c r="Q58" s="1"/>
      <c r="R58" s="1"/>
    </row>
    <row r="59" spans="6:18" x14ac:dyDescent="0.25">
      <c r="F59" s="1"/>
      <c r="G59" s="1"/>
      <c r="I59" s="2"/>
      <c r="K59" s="31"/>
      <c r="L59" s="40"/>
      <c r="O59" s="1"/>
      <c r="P59" s="1"/>
      <c r="Q59" s="1"/>
      <c r="R59" s="1"/>
    </row>
  </sheetData>
  <mergeCells count="6">
    <mergeCell ref="B39:D39"/>
    <mergeCell ref="B2:G2"/>
    <mergeCell ref="B4:G4"/>
    <mergeCell ref="B21:G21"/>
    <mergeCell ref="B28:G28"/>
    <mergeCell ref="B32:G32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abSelected="1" zoomScale="83" zoomScaleNormal="83" workbookViewId="0">
      <selection activeCell="E13" sqref="E13"/>
    </sheetView>
  </sheetViews>
  <sheetFormatPr defaultRowHeight="14.4" x14ac:dyDescent="0.3"/>
  <cols>
    <col min="2" max="2" width="40" customWidth="1"/>
    <col min="3" max="3" width="23.109375" customWidth="1"/>
    <col min="4" max="4" width="14.88671875" customWidth="1"/>
    <col min="5" max="5" width="13.5546875" customWidth="1"/>
    <col min="6" max="6" width="15.44140625" customWidth="1"/>
    <col min="7" max="7" width="27.109375" customWidth="1"/>
    <col min="8" max="8" width="12.88671875" customWidth="1"/>
    <col min="9" max="9" width="19.77734375" customWidth="1"/>
  </cols>
  <sheetData>
    <row r="1" spans="1:9" ht="16.2" thickBot="1" x14ac:dyDescent="0.35">
      <c r="A1" s="77"/>
    </row>
    <row r="2" spans="1:9" ht="39" customHeight="1" thickBot="1" x14ac:dyDescent="0.35">
      <c r="A2" s="115" t="s">
        <v>74</v>
      </c>
      <c r="B2" s="116"/>
      <c r="C2" s="116"/>
      <c r="D2" s="116"/>
      <c r="E2" s="116"/>
      <c r="F2" s="116"/>
      <c r="G2" s="116"/>
      <c r="H2" s="116"/>
      <c r="I2" s="117"/>
    </row>
    <row r="3" spans="1:9" s="78" customFormat="1" ht="63" customHeight="1" x14ac:dyDescent="0.35">
      <c r="A3" s="112"/>
      <c r="B3" s="113" t="s">
        <v>0</v>
      </c>
      <c r="C3" s="113" t="s">
        <v>44</v>
      </c>
      <c r="D3" s="113" t="s">
        <v>45</v>
      </c>
      <c r="E3" s="113" t="s">
        <v>46</v>
      </c>
      <c r="F3" s="113" t="s">
        <v>47</v>
      </c>
      <c r="G3" s="113" t="s">
        <v>48</v>
      </c>
      <c r="H3" s="119" t="s">
        <v>71</v>
      </c>
      <c r="I3" s="114" t="s">
        <v>72</v>
      </c>
    </row>
    <row r="4" spans="1:9" ht="64.2" customHeight="1" x14ac:dyDescent="0.3">
      <c r="A4" s="90">
        <v>1</v>
      </c>
      <c r="B4" s="91" t="s">
        <v>49</v>
      </c>
      <c r="C4" s="92" t="s">
        <v>50</v>
      </c>
      <c r="D4" s="99">
        <v>4</v>
      </c>
      <c r="E4" s="89">
        <v>80</v>
      </c>
      <c r="F4" s="89">
        <v>4</v>
      </c>
      <c r="G4" s="93"/>
      <c r="H4" s="98">
        <v>650</v>
      </c>
      <c r="I4" s="98">
        <v>2600</v>
      </c>
    </row>
    <row r="5" spans="1:9" ht="78" customHeight="1" x14ac:dyDescent="0.3">
      <c r="A5" s="90">
        <v>2</v>
      </c>
      <c r="B5" s="91" t="s">
        <v>51</v>
      </c>
      <c r="C5" s="92" t="s">
        <v>52</v>
      </c>
      <c r="D5" s="99">
        <v>3</v>
      </c>
      <c r="E5" s="89" t="s">
        <v>53</v>
      </c>
      <c r="F5" s="89">
        <v>4</v>
      </c>
      <c r="G5" s="93"/>
      <c r="H5" s="98">
        <v>480</v>
      </c>
      <c r="I5" s="98">
        <v>1440</v>
      </c>
    </row>
    <row r="6" spans="1:9" ht="95.4" customHeight="1" x14ac:dyDescent="0.3">
      <c r="A6" s="90">
        <v>3</v>
      </c>
      <c r="B6" s="91" t="s">
        <v>54</v>
      </c>
      <c r="C6" s="94" t="s">
        <v>55</v>
      </c>
      <c r="D6" s="99">
        <v>15</v>
      </c>
      <c r="E6" s="89">
        <v>50</v>
      </c>
      <c r="F6" s="89">
        <v>10</v>
      </c>
      <c r="G6" s="93"/>
      <c r="H6" s="98">
        <v>450</v>
      </c>
      <c r="I6" s="98">
        <v>6750</v>
      </c>
    </row>
    <row r="7" spans="1:9" ht="66" customHeight="1" x14ac:dyDescent="0.3">
      <c r="A7" s="90">
        <v>4</v>
      </c>
      <c r="B7" s="91" t="s">
        <v>56</v>
      </c>
      <c r="C7" s="92" t="s">
        <v>57</v>
      </c>
      <c r="D7" s="99">
        <v>20</v>
      </c>
      <c r="E7" s="89">
        <v>20</v>
      </c>
      <c r="F7" s="89">
        <v>10</v>
      </c>
      <c r="G7" s="93"/>
      <c r="H7" s="98">
        <v>280</v>
      </c>
      <c r="I7" s="98">
        <v>5600</v>
      </c>
    </row>
    <row r="8" spans="1:9" ht="64.2" customHeight="1" x14ac:dyDescent="0.3">
      <c r="A8" s="90">
        <v>5</v>
      </c>
      <c r="B8" s="91" t="s">
        <v>58</v>
      </c>
      <c r="C8" s="92" t="s">
        <v>59</v>
      </c>
      <c r="D8" s="99">
        <v>3</v>
      </c>
      <c r="E8" s="89" t="s">
        <v>60</v>
      </c>
      <c r="F8" s="89">
        <v>2</v>
      </c>
      <c r="G8" s="93"/>
      <c r="H8" s="98">
        <v>1750</v>
      </c>
      <c r="I8" s="98">
        <v>5250</v>
      </c>
    </row>
    <row r="9" spans="1:9" ht="91.8" customHeight="1" x14ac:dyDescent="0.3">
      <c r="A9" s="95">
        <v>6</v>
      </c>
      <c r="B9" s="96" t="s">
        <v>61</v>
      </c>
      <c r="C9" s="97" t="s">
        <v>62</v>
      </c>
      <c r="D9" s="99">
        <v>3</v>
      </c>
      <c r="E9" s="89">
        <v>110</v>
      </c>
      <c r="F9" s="89">
        <v>4</v>
      </c>
      <c r="G9" s="93"/>
      <c r="H9" s="98">
        <v>500</v>
      </c>
      <c r="I9" s="98">
        <v>1500</v>
      </c>
    </row>
    <row r="10" spans="1:9" ht="91.2" customHeight="1" x14ac:dyDescent="0.3">
      <c r="A10" s="90">
        <v>7</v>
      </c>
      <c r="B10" s="91" t="s">
        <v>63</v>
      </c>
      <c r="C10" s="94" t="s">
        <v>64</v>
      </c>
      <c r="D10" s="99">
        <v>3</v>
      </c>
      <c r="E10" s="89">
        <v>70</v>
      </c>
      <c r="F10" s="89">
        <v>4</v>
      </c>
      <c r="G10" s="93"/>
      <c r="H10" s="98">
        <v>550</v>
      </c>
      <c r="I10" s="98">
        <v>1650</v>
      </c>
    </row>
    <row r="11" spans="1:9" ht="75" customHeight="1" x14ac:dyDescent="0.3">
      <c r="A11" s="118">
        <v>8</v>
      </c>
      <c r="B11" s="95" t="s">
        <v>73</v>
      </c>
      <c r="C11" s="97" t="s">
        <v>65</v>
      </c>
      <c r="D11" s="99">
        <v>2</v>
      </c>
      <c r="E11" s="89">
        <v>100</v>
      </c>
      <c r="F11" s="89">
        <v>3</v>
      </c>
      <c r="G11" s="93"/>
      <c r="H11" s="98">
        <v>450</v>
      </c>
      <c r="I11" s="98">
        <v>900</v>
      </c>
    </row>
    <row r="12" spans="1:9" ht="97.2" customHeight="1" x14ac:dyDescent="0.3">
      <c r="A12" s="90">
        <v>9</v>
      </c>
      <c r="B12" s="91" t="s">
        <v>66</v>
      </c>
      <c r="C12" s="94" t="s">
        <v>67</v>
      </c>
      <c r="D12" s="99">
        <v>6</v>
      </c>
      <c r="E12" s="89">
        <v>50</v>
      </c>
      <c r="F12" s="89">
        <v>6</v>
      </c>
      <c r="G12" s="93"/>
      <c r="H12" s="98">
        <v>520</v>
      </c>
      <c r="I12" s="98">
        <v>3120</v>
      </c>
    </row>
    <row r="13" spans="1:9" ht="91.8" customHeight="1" thickBot="1" x14ac:dyDescent="0.35">
      <c r="A13" s="100">
        <v>10</v>
      </c>
      <c r="B13" s="101" t="s">
        <v>68</v>
      </c>
      <c r="C13" s="102" t="s">
        <v>69</v>
      </c>
      <c r="D13" s="103">
        <v>20</v>
      </c>
      <c r="E13" s="104" t="s">
        <v>70</v>
      </c>
      <c r="F13" s="104">
        <v>25</v>
      </c>
      <c r="G13" s="105"/>
      <c r="H13" s="106">
        <v>120</v>
      </c>
      <c r="I13" s="106">
        <v>2400</v>
      </c>
    </row>
    <row r="14" spans="1:9" ht="18.600000000000001" thickBot="1" x14ac:dyDescent="0.4">
      <c r="A14" s="107"/>
      <c r="B14" s="108"/>
      <c r="C14" s="108"/>
      <c r="D14" s="108"/>
      <c r="E14" s="108"/>
      <c r="F14" s="108"/>
      <c r="G14" s="109" t="s">
        <v>12</v>
      </c>
      <c r="H14" s="110">
        <v>31210</v>
      </c>
      <c r="I14" s="111"/>
    </row>
  </sheetData>
  <mergeCells count="2">
    <mergeCell ref="H14:I14"/>
    <mergeCell ref="A2:I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Зефир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2022-02-25T09:20:06Z</dcterms:modified>
</cp:coreProperties>
</file>