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na Lebedeva\Desktop\САДЫ И ЛЮДИ\"/>
    </mc:Choice>
  </mc:AlternateContent>
  <xr:revisionPtr revIDLastSave="0" documentId="13_ncr:1_{BFD80FE9-6858-4AD0-AB19-6971930240DF}" xr6:coauthVersionLast="47" xr6:coauthVersionMax="47" xr10:uidLastSave="{00000000-0000-0000-0000-000000000000}"/>
  <bookViews>
    <workbookView xWindow="-110" yWindow="-110" windowWidth="25820" windowHeight="15620" xr2:uid="{AF92E674-10D4-4A6B-92AF-11E6A6B9BE7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4" i="1"/>
  <c r="E37" i="1"/>
  <c r="E36" i="1"/>
  <c r="G37" i="1" s="1"/>
  <c r="E33" i="1"/>
  <c r="E12" i="1"/>
  <c r="E28" i="1"/>
  <c r="E32" i="1"/>
  <c r="E34" i="1"/>
  <c r="E26" i="1"/>
  <c r="E25" i="1"/>
  <c r="E21" i="1"/>
  <c r="E19" i="1"/>
  <c r="E18" i="1"/>
  <c r="E17" i="1"/>
  <c r="E16" i="1"/>
  <c r="E15" i="1"/>
  <c r="E14" i="1"/>
  <c r="E11" i="1"/>
  <c r="E6" i="1"/>
  <c r="E7" i="1"/>
  <c r="E8" i="1"/>
  <c r="E9" i="1"/>
  <c r="E5" i="1"/>
  <c r="G34" i="1" l="1"/>
  <c r="H18" i="1"/>
  <c r="H6" i="1"/>
  <c r="E39" i="1"/>
  <c r="G41" i="1" s="1"/>
</calcChain>
</file>

<file path=xl/sharedStrings.xml><?xml version="1.0" encoding="utf-8"?>
<sst xmlns="http://schemas.openxmlformats.org/spreadsheetml/2006/main" count="88" uniqueCount="83">
  <si>
    <t>№</t>
  </si>
  <si>
    <t>Наименование продукции</t>
  </si>
  <si>
    <t>Стоимость, руб</t>
  </si>
  <si>
    <t>Мордовник баннатийский 'Taplow Blue'</t>
  </si>
  <si>
    <t>https://sadleto.ru/mnogoletnie-cvety/mordovnik/mordovnik-bannatiyskiy-taplow-blue/</t>
  </si>
  <si>
    <t>https://mosrassada.ru/katalog/rassada-odnoletnih-tsvetov/ageratum-houstona-goluboy---rassada-odnoletnih-tsvetov-v-kassetah-100</t>
  </si>
  <si>
    <t>Фиалка рогатая 'Martin'</t>
  </si>
  <si>
    <t>https://sadleto.ru/mnogoletnie-cvety/fialka/fialka-rogataya-martin/</t>
  </si>
  <si>
    <t>Тимьян ползучий</t>
  </si>
  <si>
    <t>Шалфей дубравный</t>
  </si>
  <si>
    <t>https://sadleto.ru/mnogoletnie-cvety/shalfey/shalfey-dubravnyy-rianne/</t>
  </si>
  <si>
    <t>2.Покрытия</t>
  </si>
  <si>
    <t>Террасная доска дпк TR Ultra (Россия) цвет орех / натур</t>
  </si>
  <si>
    <t>https://www.terradeck.ru/terrasnaya-doska-iz-DPK/ultra-orex</t>
  </si>
  <si>
    <t>Композитная лага
для террасной доски TERRADECK (Россия)</t>
  </si>
  <si>
    <t>https://www.terradeck.ru/kompozit-laga-terradeck</t>
  </si>
  <si>
    <t>Клеммы для террасной доски КЛИПСА СТАРТОВАЯ 8мм</t>
  </si>
  <si>
    <t>https://www.terradeck.ru/klemma-8mm</t>
  </si>
  <si>
    <t>https://www.terradeck.ru/klemma-vps</t>
  </si>
  <si>
    <t>950/50 шт</t>
  </si>
  <si>
    <t>Клеммы для террасной доски КЛЕММА МОНТАЖНАЯ ВПС</t>
  </si>
  <si>
    <t>Щебень гравийный 5-15 мм 40 кг</t>
  </si>
  <si>
    <t>https://kuzmich24.ru/market/suhiestroitelnyesmesi/gips_alebastr/weben-gravijnyj-5-15mm-40kg/?yclid=1032319672963880064&amp;roistat=direct2_search_11669924469_Все%20товары&amp;roistat_referrer=none&amp;roistat_pos=premium_3</t>
  </si>
  <si>
    <t>Торцевые элементы для террасной доски ТОРЦЕВАЯ ПЛАНКА TERRADECK</t>
  </si>
  <si>
    <t>https://www.terradeck.ru/torc-terradeck</t>
  </si>
  <si>
    <t>Саморезы универсальные STANDERS оцинкованные 3x25, 45 шт.</t>
  </si>
  <si>
    <t>56/45 шт</t>
  </si>
  <si>
    <t>https://leroymerlin.ru/product/samorezy-universalnye-standers-ocinkovannye-3x25-82231789/</t>
  </si>
  <si>
    <t>https://gazon-rulonnyj.ru/product/universalnyy-gazon/</t>
  </si>
  <si>
    <t>Универсальный рулонный газон (классический)</t>
  </si>
  <si>
    <t>3. Малые архитектурные формы</t>
  </si>
  <si>
    <t>https://www.ncsemena.ru/shop/vse_dlya_sada/skulptury/david-id480518/</t>
  </si>
  <si>
    <t>Давид</t>
  </si>
  <si>
    <t>Венера Милосская</t>
  </si>
  <si>
    <t>https://www.ncsemena.ru/shop/vse_dlya_sada/skulptury/venera_milosskaya-id480517/</t>
  </si>
  <si>
    <t>https://leroymerlin.ru/product/zabivnoe-osnovanie-stolba-101h150h900h1-82281318/#nav-characteristics</t>
  </si>
  <si>
    <t>Забивное основание столба 101х150х900х1</t>
  </si>
  <si>
    <t>БРУС ОБРЕЗНОЙ СОСНА/ЕЛЬ 100Х100Х6000 ЕВ</t>
  </si>
  <si>
    <t>https://lesopt-export.ru/product/obreznoj-brus/obreznoj-brus-iz-sosny-i-eli/lesopt-export-ru-product-obreznoj-brus-obreznoj-brus-iz-sosny-i-eli-ev/brus-obreznoj-100h100h6000/?utm_referrer=https%3A%2F%2Fyandex.ru%2Fproducts%2Fsearch%3Ftext%3D%25D0%25B1%25D1%2580%25D1%2583%25D1%2581%2520%25D1%2581%25D0%25BE%25D1%2581%25D0%25BD%25D0%25B0%252010%252010%2520%25D0%25BC%25D0%25BE%25D1%2581%25D0%25BA%25D0%25B2%25D0%25B0</t>
  </si>
  <si>
    <t>Кровельные саморезы STANDERS 4.8x65 сверлоконечные оцинкованные</t>
  </si>
  <si>
    <t>https://tver.leroymerlin.ru/product/krovelnye-samorezy-standers-48x65-sverlokonechnye-ocinkovannye-82181988/</t>
  </si>
  <si>
    <t>254/50 шт</t>
  </si>
  <si>
    <t xml:space="preserve">https://sadleto.ru/mnogoletnie-cvety/timyan/timyan-polzuchiy/ </t>
  </si>
  <si>
    <t>Овсяница сизая Festina</t>
  </si>
  <si>
    <t>https://ekspertsad.ru/product/ovsyanica-sizaya-festina/</t>
  </si>
  <si>
    <t>https://sadleto.ru/hvoynye-rasteniya/tuya/tuya-zapadnaya-woodwardii/</t>
  </si>
  <si>
    <t>1350/54 шт</t>
  </si>
  <si>
    <t>Ящик балконный InGreen 100 см полипропилен мраморный</t>
  </si>
  <si>
    <t>https://www.obi.ru/balkonnye-yashiki-dlya-cvetov-i-rastenii/yashik-balkonnyi-ingreen-100-sm-polipropilen-mramornyi/p/4598215</t>
  </si>
  <si>
    <t>https://www.danya-baby.ru/bolshie-plastikovye-kashpo/kashpo-dlya-cvetov-festonato-40-sm-art-35140.html</t>
  </si>
  <si>
    <t xml:space="preserve">Большое кашпо для цветов Фестонато 40 см </t>
  </si>
  <si>
    <t>https://tver.leroymerlin.ru/product/stoleshnica-1500x800x28-mm-82125559/</t>
  </si>
  <si>
    <t>Столешница 1500х800х28 мм, хвоя, сорт АВ</t>
  </si>
  <si>
    <t>Колесо неповоротное, без тормоза, площадка 125 мм, до 150 кг, цвет белый</t>
  </si>
  <si>
    <t>https://tver.leroymerlin.ru/product/koleso-nepovorotnoe-82594531/</t>
  </si>
  <si>
    <t>https://ecoplant-pitomnik.ru/dub_chereshchatyj/</t>
  </si>
  <si>
    <t>Дуб черешчатый</t>
  </si>
  <si>
    <t>Туя западная 'Woodwardii' КОМ, 040-060</t>
  </si>
  <si>
    <t>Туя западная 'Woodwardii' КОМ, 060-080</t>
  </si>
  <si>
    <t>1. Посадочный материал</t>
  </si>
  <si>
    <t>20% от стоимости проекта</t>
  </si>
  <si>
    <t>услуга</t>
  </si>
  <si>
    <t>Саморезы для дерева STANDERS фосфатированные 3.5x20, 200 шт.</t>
  </si>
  <si>
    <t>https://tver.leroymerlin.ru/product/samorezy-dlya-dereva-standers-fosfatirovannye-35x20-82232163/</t>
  </si>
  <si>
    <t>Клей монтажный Masterteks экстрасильный 1.5 кг</t>
  </si>
  <si>
    <t>https://tver.leroymerlin.ru/product/kley-montazhnyy-masterteks-ekstrasilnyy-15-kg-88279687/</t>
  </si>
  <si>
    <t>Доска строганная сухая 20x120x6000 ММ</t>
  </si>
  <si>
    <t>https://доска-и-брус.рф/product/doska-strogannaya-suhaya-20x120x6000-mm/</t>
  </si>
  <si>
    <t>4. Освещение</t>
  </si>
  <si>
    <t>Светильник садовый Inspire Ferula на солнечных батареях, со сменой цвета RGB, цвет никель</t>
  </si>
  <si>
    <t>https://tver.leroymerlin.ru/product/svetilnik-sadovyy-inspire-ferula-na-solnechnyh-batareyah-80123626/</t>
  </si>
  <si>
    <t>https://www.ozon.ru/product/svetodiodnyy-fonar-letuchaya-mysh-178939349/?sh=wfs9qQAAAA</t>
  </si>
  <si>
    <t>5. Строительныеработы</t>
  </si>
  <si>
    <t>Доставка посадочного материала</t>
  </si>
  <si>
    <t>Доставка строительных материалов и малых архитектурных форм, газель</t>
  </si>
  <si>
    <t>Итого:</t>
  </si>
  <si>
    <t>Сылка на поставщика/предоставителя услуг</t>
  </si>
  <si>
    <t xml:space="preserve">Количество (шт/м/м^2/п. м) </t>
  </si>
  <si>
    <t>Цена (шт/м/м^2/кг/услуга), руб</t>
  </si>
  <si>
    <t>Монтаж/демонтаж проекта</t>
  </si>
  <si>
    <t>https://грузоперевозки-газель.москва/</t>
  </si>
  <si>
    <t xml:space="preserve">Агератум голубой Клауд Найн Блю </t>
  </si>
  <si>
    <t>Смета выставочного сада "Наследие"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</si>
</sst>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1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dleto.ru/hvoynye-rasteniya/tuya/tuya-zapadnaya-woodwardii/" TargetMode="External"/><Relationship Id="rId13" Type="http://schemas.openxmlformats.org/officeDocument/2006/relationships/hyperlink" Target="https://&#1076;&#1086;&#1089;&#1082;&#1072;-&#1080;-&#1073;&#1088;&#1091;&#1089;.&#1088;&#1092;/product/doska-strogannaya-suhaya-20x120x6000-mm/" TargetMode="External"/><Relationship Id="rId3" Type="http://schemas.openxmlformats.org/officeDocument/2006/relationships/hyperlink" Target="https://ecoplant-pitomnik.ru/dub_chereshchatyj/" TargetMode="External"/><Relationship Id="rId7" Type="http://schemas.openxmlformats.org/officeDocument/2006/relationships/hyperlink" Target="https://ekspertsad.ru/product/ovsyanica-sizaya-festina/" TargetMode="External"/><Relationship Id="rId12" Type="http://schemas.openxmlformats.org/officeDocument/2006/relationships/hyperlink" Target="https://tver.leroymerlin.ru/product/koleso-nepovorotnoe-82594531/" TargetMode="External"/><Relationship Id="rId2" Type="http://schemas.openxmlformats.org/officeDocument/2006/relationships/hyperlink" Target="https://sadleto.ru/mnogoletnie-cvety/shalfey/shalfey-dubravnyy-rianne/" TargetMode="External"/><Relationship Id="rId1" Type="http://schemas.openxmlformats.org/officeDocument/2006/relationships/hyperlink" Target="https://sadleto.ru/mnogoletnie-cvety/timyan/timyan-polzuchiy/" TargetMode="External"/><Relationship Id="rId6" Type="http://schemas.openxmlformats.org/officeDocument/2006/relationships/hyperlink" Target="https://mosrassada.ru/katalog/rassada-odnoletnih-tsvetov/ageratum-houstona-goluboy---rassada-odnoletnih-tsvetov-v-kassetah-100" TargetMode="External"/><Relationship Id="rId11" Type="http://schemas.openxmlformats.org/officeDocument/2006/relationships/hyperlink" Target="https://www.ncsemena.ru/shop/vse_dlya_sada/skulptury/venera_milosskaya-id480517/" TargetMode="External"/><Relationship Id="rId5" Type="http://schemas.openxmlformats.org/officeDocument/2006/relationships/hyperlink" Target="https://sadleto.ru/mnogoletnie-cvety/mordovnik/mordovnik-bannatiyskiy-taplow-blue/" TargetMode="External"/><Relationship Id="rId10" Type="http://schemas.openxmlformats.org/officeDocument/2006/relationships/hyperlink" Target="https://www.ncsemena.ru/shop/vse_dlya_sada/skulptury/david-id480518/" TargetMode="External"/><Relationship Id="rId4" Type="http://schemas.openxmlformats.org/officeDocument/2006/relationships/hyperlink" Target="https://sadleto.ru/mnogoletnie-cvety/fialka/fialka-rogataya-martin/" TargetMode="External"/><Relationship Id="rId9" Type="http://schemas.openxmlformats.org/officeDocument/2006/relationships/hyperlink" Target="https://www.danya-baby.ru/bolshie-plastikovye-kashpo/kashpo-dlya-cvetov-festonato-40-sm-art-35140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6BDC-A1B6-480C-A81F-13A0D99FEBEB}">
  <dimension ref="A1:H43"/>
  <sheetViews>
    <sheetView tabSelected="1" zoomScale="85" zoomScaleNormal="85" workbookViewId="0">
      <selection activeCell="A2" sqref="A2"/>
    </sheetView>
  </sheetViews>
  <sheetFormatPr defaultRowHeight="14.5" x14ac:dyDescent="0.35"/>
  <cols>
    <col min="2" max="2" width="26.54296875" customWidth="1"/>
    <col min="3" max="3" width="15.81640625" customWidth="1"/>
    <col min="4" max="4" width="18.1796875" customWidth="1"/>
    <col min="5" max="5" width="15.54296875" customWidth="1"/>
    <col min="6" max="6" width="26.26953125" customWidth="1"/>
  </cols>
  <sheetData>
    <row r="1" spans="1:8" ht="18" x14ac:dyDescent="0.35">
      <c r="A1" s="13" t="s">
        <v>82</v>
      </c>
      <c r="B1" s="13"/>
      <c r="C1" s="13"/>
      <c r="D1" s="13"/>
      <c r="E1" s="13"/>
      <c r="F1" s="13"/>
    </row>
    <row r="2" spans="1:8" ht="54" x14ac:dyDescent="0.35">
      <c r="A2" s="1" t="s">
        <v>0</v>
      </c>
      <c r="B2" s="1" t="s">
        <v>1</v>
      </c>
      <c r="C2" s="1" t="s">
        <v>78</v>
      </c>
      <c r="D2" s="1" t="s">
        <v>77</v>
      </c>
      <c r="E2" s="1" t="s">
        <v>2</v>
      </c>
      <c r="F2" s="1" t="s">
        <v>76</v>
      </c>
    </row>
    <row r="3" spans="1:8" ht="18" x14ac:dyDescent="0.35">
      <c r="A3" s="14" t="s">
        <v>59</v>
      </c>
      <c r="B3" s="14"/>
      <c r="C3" s="14"/>
      <c r="D3" s="14"/>
      <c r="E3" s="14"/>
      <c r="F3" s="14"/>
    </row>
    <row r="4" spans="1:8" ht="108" x14ac:dyDescent="0.35">
      <c r="A4" s="1">
        <v>1</v>
      </c>
      <c r="B4" s="1" t="s">
        <v>81</v>
      </c>
      <c r="C4" s="1" t="s">
        <v>46</v>
      </c>
      <c r="D4" s="1">
        <v>4</v>
      </c>
      <c r="E4" s="1">
        <f>1350*4</f>
        <v>5400</v>
      </c>
      <c r="F4" s="2" t="s">
        <v>5</v>
      </c>
    </row>
    <row r="5" spans="1:8" ht="90" x14ac:dyDescent="0.35">
      <c r="A5" s="1">
        <v>2</v>
      </c>
      <c r="B5" s="1" t="s">
        <v>3</v>
      </c>
      <c r="C5" s="1">
        <v>280</v>
      </c>
      <c r="D5" s="1">
        <v>4</v>
      </c>
      <c r="E5" s="1">
        <f>C5*D5</f>
        <v>1120</v>
      </c>
      <c r="F5" s="2" t="s">
        <v>4</v>
      </c>
    </row>
    <row r="6" spans="1:8" ht="54" x14ac:dyDescent="0.35">
      <c r="A6" s="1">
        <v>3</v>
      </c>
      <c r="B6" s="1" t="s">
        <v>6</v>
      </c>
      <c r="C6" s="1">
        <v>250</v>
      </c>
      <c r="D6" s="1">
        <v>15</v>
      </c>
      <c r="E6" s="1">
        <f t="shared" ref="E6:E12" si="0">C6*D6</f>
        <v>3750</v>
      </c>
      <c r="F6" s="2" t="s">
        <v>7</v>
      </c>
      <c r="H6">
        <f>SUM(E4:E12)</f>
        <v>38350</v>
      </c>
    </row>
    <row r="7" spans="1:8" ht="72" x14ac:dyDescent="0.35">
      <c r="A7" s="1">
        <v>4</v>
      </c>
      <c r="B7" s="1" t="s">
        <v>8</v>
      </c>
      <c r="C7" s="1">
        <v>230</v>
      </c>
      <c r="D7" s="1">
        <v>24</v>
      </c>
      <c r="E7" s="1">
        <f t="shared" si="0"/>
        <v>5520</v>
      </c>
      <c r="F7" s="2" t="s">
        <v>42</v>
      </c>
    </row>
    <row r="8" spans="1:8" ht="72" x14ac:dyDescent="0.35">
      <c r="A8" s="1">
        <v>5</v>
      </c>
      <c r="B8" s="1" t="s">
        <v>9</v>
      </c>
      <c r="C8" s="1">
        <v>260</v>
      </c>
      <c r="D8" s="1">
        <v>48</v>
      </c>
      <c r="E8" s="1">
        <f t="shared" si="0"/>
        <v>12480</v>
      </c>
      <c r="F8" s="2" t="s">
        <v>10</v>
      </c>
    </row>
    <row r="9" spans="1:8" ht="54" x14ac:dyDescent="0.35">
      <c r="A9" s="1">
        <v>6</v>
      </c>
      <c r="B9" s="1" t="s">
        <v>56</v>
      </c>
      <c r="C9" s="1">
        <v>4370</v>
      </c>
      <c r="D9" s="1">
        <v>1</v>
      </c>
      <c r="E9" s="1">
        <f t="shared" si="0"/>
        <v>4370</v>
      </c>
      <c r="F9" s="2" t="s">
        <v>55</v>
      </c>
    </row>
    <row r="10" spans="1:8" ht="54" x14ac:dyDescent="0.35">
      <c r="A10" s="1">
        <v>7</v>
      </c>
      <c r="B10" s="1" t="s">
        <v>43</v>
      </c>
      <c r="C10" s="1">
        <v>500</v>
      </c>
      <c r="D10" s="1">
        <v>3</v>
      </c>
      <c r="E10" s="1">
        <v>1500</v>
      </c>
      <c r="F10" s="2" t="s">
        <v>44</v>
      </c>
    </row>
    <row r="11" spans="1:8" ht="54" x14ac:dyDescent="0.35">
      <c r="A11" s="1">
        <v>8</v>
      </c>
      <c r="B11" s="1" t="s">
        <v>57</v>
      </c>
      <c r="C11" s="1">
        <v>1630</v>
      </c>
      <c r="D11" s="1">
        <v>1</v>
      </c>
      <c r="E11" s="1">
        <f t="shared" si="0"/>
        <v>1630</v>
      </c>
      <c r="F11" s="2" t="s">
        <v>45</v>
      </c>
    </row>
    <row r="12" spans="1:8" ht="54" x14ac:dyDescent="0.35">
      <c r="A12" s="1">
        <v>9</v>
      </c>
      <c r="B12" s="1" t="s">
        <v>58</v>
      </c>
      <c r="C12" s="1">
        <v>2580</v>
      </c>
      <c r="D12" s="1">
        <v>1</v>
      </c>
      <c r="E12" s="1">
        <f t="shared" si="0"/>
        <v>2580</v>
      </c>
      <c r="F12" s="2" t="s">
        <v>45</v>
      </c>
    </row>
    <row r="13" spans="1:8" ht="18" x14ac:dyDescent="0.35">
      <c r="A13" s="13" t="s">
        <v>11</v>
      </c>
      <c r="B13" s="13"/>
      <c r="C13" s="13"/>
      <c r="D13" s="13"/>
      <c r="E13" s="13"/>
      <c r="F13" s="13"/>
    </row>
    <row r="14" spans="1:8" ht="54" x14ac:dyDescent="0.35">
      <c r="A14" s="1">
        <v>10</v>
      </c>
      <c r="B14" s="1" t="s">
        <v>12</v>
      </c>
      <c r="C14" s="1">
        <v>487</v>
      </c>
      <c r="D14" s="1">
        <v>28</v>
      </c>
      <c r="E14" s="1">
        <f>C14*D14</f>
        <v>13636</v>
      </c>
      <c r="F14" s="1" t="s">
        <v>13</v>
      </c>
    </row>
    <row r="15" spans="1:8" ht="54" x14ac:dyDescent="0.35">
      <c r="A15" s="1">
        <v>11</v>
      </c>
      <c r="B15" s="1" t="s">
        <v>14</v>
      </c>
      <c r="C15" s="1">
        <v>198</v>
      </c>
      <c r="D15" s="1">
        <v>20</v>
      </c>
      <c r="E15" s="1">
        <f>C15*D15</f>
        <v>3960</v>
      </c>
      <c r="F15" s="1" t="s">
        <v>15</v>
      </c>
    </row>
    <row r="16" spans="1:8" ht="54" x14ac:dyDescent="0.35">
      <c r="A16" s="1">
        <v>12</v>
      </c>
      <c r="B16" s="1" t="s">
        <v>16</v>
      </c>
      <c r="C16" s="1">
        <v>19</v>
      </c>
      <c r="D16" s="1">
        <v>80</v>
      </c>
      <c r="E16" s="1">
        <f>C16*D16</f>
        <v>1520</v>
      </c>
      <c r="F16" s="1" t="s">
        <v>17</v>
      </c>
    </row>
    <row r="17" spans="1:8" ht="54" x14ac:dyDescent="0.35">
      <c r="A17" s="1">
        <v>13</v>
      </c>
      <c r="B17" s="1" t="s">
        <v>20</v>
      </c>
      <c r="C17" s="1" t="s">
        <v>19</v>
      </c>
      <c r="D17" s="1">
        <v>3</v>
      </c>
      <c r="E17" s="1">
        <f>950*D17</f>
        <v>2850</v>
      </c>
      <c r="F17" s="1" t="s">
        <v>18</v>
      </c>
    </row>
    <row r="18" spans="1:8" ht="180" x14ac:dyDescent="0.35">
      <c r="A18" s="1">
        <v>14</v>
      </c>
      <c r="B18" s="1" t="s">
        <v>21</v>
      </c>
      <c r="C18" s="1">
        <v>175</v>
      </c>
      <c r="D18" s="1">
        <v>8</v>
      </c>
      <c r="E18" s="1">
        <f>C18*D18</f>
        <v>1400</v>
      </c>
      <c r="F18" s="1" t="s">
        <v>22</v>
      </c>
      <c r="H18">
        <f>SUM(E14:E21)</f>
        <v>28654</v>
      </c>
    </row>
    <row r="19" spans="1:8" ht="72" x14ac:dyDescent="0.35">
      <c r="A19" s="1">
        <v>15</v>
      </c>
      <c r="B19" s="1" t="s">
        <v>23</v>
      </c>
      <c r="C19" s="1">
        <v>380</v>
      </c>
      <c r="D19" s="1">
        <v>12</v>
      </c>
      <c r="E19" s="1">
        <f>C19*D19</f>
        <v>4560</v>
      </c>
      <c r="F19" s="1" t="s">
        <v>24</v>
      </c>
    </row>
    <row r="20" spans="1:8" ht="90" x14ac:dyDescent="0.35">
      <c r="A20" s="1">
        <v>16</v>
      </c>
      <c r="B20" s="1" t="s">
        <v>25</v>
      </c>
      <c r="C20" s="1" t="s">
        <v>26</v>
      </c>
      <c r="D20" s="1">
        <v>1</v>
      </c>
      <c r="E20" s="1">
        <v>56</v>
      </c>
      <c r="F20" s="1" t="s">
        <v>27</v>
      </c>
    </row>
    <row r="21" spans="1:8" ht="54" x14ac:dyDescent="0.35">
      <c r="A21" s="1">
        <v>17</v>
      </c>
      <c r="B21" s="1" t="s">
        <v>29</v>
      </c>
      <c r="C21" s="1">
        <v>112</v>
      </c>
      <c r="D21" s="1">
        <v>6</v>
      </c>
      <c r="E21" s="1">
        <f>112*6</f>
        <v>672</v>
      </c>
      <c r="F21" s="1" t="s">
        <v>28</v>
      </c>
    </row>
    <row r="22" spans="1:8" ht="18" x14ac:dyDescent="0.35">
      <c r="A22" s="13" t="s">
        <v>30</v>
      </c>
      <c r="B22" s="13"/>
      <c r="C22" s="13"/>
      <c r="D22" s="13"/>
      <c r="E22" s="13"/>
      <c r="F22" s="13"/>
    </row>
    <row r="23" spans="1:8" ht="72" x14ac:dyDescent="0.35">
      <c r="A23" s="1">
        <v>18</v>
      </c>
      <c r="B23" s="1" t="s">
        <v>32</v>
      </c>
      <c r="C23" s="1">
        <v>3299</v>
      </c>
      <c r="D23" s="1">
        <v>1</v>
      </c>
      <c r="E23" s="1">
        <v>3299</v>
      </c>
      <c r="F23" s="2" t="s">
        <v>31</v>
      </c>
    </row>
    <row r="24" spans="1:8" ht="72" x14ac:dyDescent="0.35">
      <c r="A24" s="1">
        <v>19</v>
      </c>
      <c r="B24" s="1" t="s">
        <v>33</v>
      </c>
      <c r="C24" s="1">
        <v>2419</v>
      </c>
      <c r="D24" s="1">
        <v>1</v>
      </c>
      <c r="E24" s="1">
        <v>2419</v>
      </c>
      <c r="F24" s="2" t="s">
        <v>34</v>
      </c>
    </row>
    <row r="25" spans="1:8" ht="108" x14ac:dyDescent="0.35">
      <c r="A25" s="1">
        <v>20</v>
      </c>
      <c r="B25" s="1" t="s">
        <v>36</v>
      </c>
      <c r="C25" s="1">
        <v>1150</v>
      </c>
      <c r="D25" s="1">
        <v>10</v>
      </c>
      <c r="E25" s="1">
        <f>C25*D25</f>
        <v>11500</v>
      </c>
      <c r="F25" s="1" t="s">
        <v>35</v>
      </c>
    </row>
    <row r="26" spans="1:8" ht="409.5" x14ac:dyDescent="0.35">
      <c r="A26" s="1">
        <v>21</v>
      </c>
      <c r="B26" s="1" t="s">
        <v>37</v>
      </c>
      <c r="C26" s="1">
        <v>1130</v>
      </c>
      <c r="D26" s="1">
        <v>6</v>
      </c>
      <c r="E26" s="1">
        <f>C26*D26</f>
        <v>6780</v>
      </c>
      <c r="F26" s="1" t="s">
        <v>38</v>
      </c>
    </row>
    <row r="27" spans="1:8" ht="108" x14ac:dyDescent="0.35">
      <c r="A27" s="1">
        <v>22</v>
      </c>
      <c r="B27" s="1" t="s">
        <v>39</v>
      </c>
      <c r="C27" s="1" t="s">
        <v>41</v>
      </c>
      <c r="D27" s="1">
        <v>1</v>
      </c>
      <c r="E27" s="1">
        <v>254</v>
      </c>
      <c r="F27" s="1" t="s">
        <v>40</v>
      </c>
    </row>
    <row r="28" spans="1:8" ht="108" x14ac:dyDescent="0.35">
      <c r="A28" s="1">
        <v>23</v>
      </c>
      <c r="B28" s="1" t="s">
        <v>47</v>
      </c>
      <c r="C28" s="1">
        <v>789</v>
      </c>
      <c r="D28" s="1">
        <v>3</v>
      </c>
      <c r="E28" s="1">
        <f>C28*D28</f>
        <v>2367</v>
      </c>
      <c r="F28" s="1" t="s">
        <v>48</v>
      </c>
    </row>
    <row r="29" spans="1:8" ht="90" x14ac:dyDescent="0.35">
      <c r="A29" s="1">
        <v>24</v>
      </c>
      <c r="B29" s="1" t="s">
        <v>62</v>
      </c>
      <c r="C29" s="1">
        <v>138</v>
      </c>
      <c r="D29" s="1">
        <v>1</v>
      </c>
      <c r="E29" s="1">
        <v>138</v>
      </c>
      <c r="F29" s="1" t="s">
        <v>63</v>
      </c>
    </row>
    <row r="30" spans="1:8" ht="90" x14ac:dyDescent="0.35">
      <c r="A30" s="1">
        <v>25</v>
      </c>
      <c r="B30" s="1" t="s">
        <v>64</v>
      </c>
      <c r="C30" s="1">
        <v>834</v>
      </c>
      <c r="D30" s="1">
        <v>1</v>
      </c>
      <c r="E30" s="1">
        <v>834</v>
      </c>
      <c r="F30" s="1" t="s">
        <v>65</v>
      </c>
    </row>
    <row r="31" spans="1:8" ht="72" x14ac:dyDescent="0.35">
      <c r="A31" s="1">
        <v>26</v>
      </c>
      <c r="B31" s="1" t="s">
        <v>52</v>
      </c>
      <c r="C31" s="1">
        <v>4394</v>
      </c>
      <c r="D31" s="1">
        <v>2</v>
      </c>
      <c r="E31" s="1">
        <v>4394</v>
      </c>
      <c r="F31" s="2" t="s">
        <v>51</v>
      </c>
    </row>
    <row r="32" spans="1:8" ht="72" x14ac:dyDescent="0.35">
      <c r="A32" s="1">
        <v>27</v>
      </c>
      <c r="B32" s="1" t="s">
        <v>53</v>
      </c>
      <c r="C32" s="1">
        <v>340</v>
      </c>
      <c r="D32" s="1">
        <v>28</v>
      </c>
      <c r="E32" s="1">
        <f>C32*D32</f>
        <v>9520</v>
      </c>
      <c r="F32" s="2" t="s">
        <v>54</v>
      </c>
    </row>
    <row r="33" spans="1:7" ht="72" x14ac:dyDescent="0.35">
      <c r="A33" s="1">
        <v>28</v>
      </c>
      <c r="B33" s="1" t="s">
        <v>66</v>
      </c>
      <c r="C33" s="1">
        <v>491</v>
      </c>
      <c r="D33" s="1">
        <v>12</v>
      </c>
      <c r="E33" s="1">
        <f>D33*C33</f>
        <v>5892</v>
      </c>
      <c r="F33" s="2" t="s">
        <v>67</v>
      </c>
    </row>
    <row r="34" spans="1:7" ht="108" x14ac:dyDescent="0.35">
      <c r="A34" s="1">
        <v>29</v>
      </c>
      <c r="B34" s="1" t="s">
        <v>50</v>
      </c>
      <c r="C34" s="1">
        <v>1639</v>
      </c>
      <c r="D34" s="1">
        <v>2</v>
      </c>
      <c r="E34" s="1">
        <f>C34*D34</f>
        <v>3278</v>
      </c>
      <c r="F34" s="2" t="s">
        <v>49</v>
      </c>
      <c r="G34">
        <f>SUM(E23:E34)</f>
        <v>50675</v>
      </c>
    </row>
    <row r="35" spans="1:7" ht="18" x14ac:dyDescent="0.35">
      <c r="A35" s="15" t="s">
        <v>68</v>
      </c>
      <c r="B35" s="15"/>
      <c r="C35" s="15"/>
      <c r="D35" s="15"/>
      <c r="E35" s="15"/>
      <c r="F35" s="15"/>
    </row>
    <row r="36" spans="1:7" ht="90" x14ac:dyDescent="0.35">
      <c r="A36" s="3">
        <v>30</v>
      </c>
      <c r="B36" s="3" t="s">
        <v>69</v>
      </c>
      <c r="C36" s="3">
        <v>180</v>
      </c>
      <c r="D36" s="3">
        <v>4</v>
      </c>
      <c r="E36" s="3">
        <f>C36*D36</f>
        <v>720</v>
      </c>
      <c r="F36" s="3" t="s">
        <v>70</v>
      </c>
    </row>
    <row r="37" spans="1:7" ht="90" x14ac:dyDescent="0.35">
      <c r="A37" s="3">
        <v>31</v>
      </c>
      <c r="B37" s="3" t="s">
        <v>71</v>
      </c>
      <c r="C37" s="3">
        <v>1500</v>
      </c>
      <c r="D37" s="3">
        <v>3</v>
      </c>
      <c r="E37" s="3">
        <f>D37*C37</f>
        <v>4500</v>
      </c>
      <c r="F37" s="3" t="s">
        <v>71</v>
      </c>
      <c r="G37">
        <f>E36+E37</f>
        <v>5220</v>
      </c>
    </row>
    <row r="38" spans="1:7" ht="18" x14ac:dyDescent="0.35">
      <c r="A38" s="15" t="s">
        <v>72</v>
      </c>
      <c r="B38" s="15"/>
      <c r="C38" s="15"/>
      <c r="D38" s="15"/>
      <c r="E38" s="15"/>
      <c r="F38" s="15"/>
    </row>
    <row r="39" spans="1:7" ht="54" x14ac:dyDescent="0.35">
      <c r="A39" s="1">
        <v>32</v>
      </c>
      <c r="B39" s="4" t="s">
        <v>79</v>
      </c>
      <c r="C39" s="1" t="s">
        <v>60</v>
      </c>
      <c r="D39" s="1" t="s">
        <v>61</v>
      </c>
      <c r="E39" s="12">
        <f>0.2*(H6+H18+G34+G37)</f>
        <v>24579.800000000003</v>
      </c>
      <c r="F39" s="1"/>
    </row>
    <row r="40" spans="1:7" ht="90" x14ac:dyDescent="0.4">
      <c r="A40" s="5">
        <v>33</v>
      </c>
      <c r="B40" s="6" t="s">
        <v>74</v>
      </c>
      <c r="C40" s="5">
        <v>4500</v>
      </c>
      <c r="D40" s="7" t="s">
        <v>61</v>
      </c>
      <c r="E40" s="8">
        <v>4500</v>
      </c>
      <c r="F40" s="9" t="s">
        <v>80</v>
      </c>
    </row>
    <row r="41" spans="1:7" ht="36" x14ac:dyDescent="0.4">
      <c r="A41" s="5">
        <v>34</v>
      </c>
      <c r="B41" s="6" t="s">
        <v>73</v>
      </c>
      <c r="C41" s="5">
        <v>4500</v>
      </c>
      <c r="D41" s="7" t="s">
        <v>61</v>
      </c>
      <c r="E41" s="8">
        <v>4500</v>
      </c>
      <c r="F41" s="9" t="s">
        <v>80</v>
      </c>
      <c r="G41">
        <f>SUM(E39:E41)</f>
        <v>33579.800000000003</v>
      </c>
    </row>
    <row r="42" spans="1:7" ht="18" x14ac:dyDescent="0.4">
      <c r="A42" s="10"/>
      <c r="B42" s="10"/>
      <c r="C42" s="10"/>
      <c r="D42" s="10"/>
      <c r="E42" s="10"/>
      <c r="F42" s="10"/>
    </row>
    <row r="43" spans="1:7" ht="18" x14ac:dyDescent="0.4">
      <c r="A43" s="10"/>
      <c r="B43" s="10"/>
      <c r="C43" s="10"/>
      <c r="D43" s="11" t="s">
        <v>75</v>
      </c>
      <c r="E43" s="10">
        <f>G41+G37+G34+H18+H6</f>
        <v>156478.79999999999</v>
      </c>
      <c r="F43" s="10"/>
    </row>
  </sheetData>
  <mergeCells count="6">
    <mergeCell ref="A1:F1"/>
    <mergeCell ref="A3:F3"/>
    <mergeCell ref="A13:F13"/>
    <mergeCell ref="A22:F22"/>
    <mergeCell ref="A38:F38"/>
    <mergeCell ref="A35:F35"/>
  </mergeCells>
  <hyperlinks>
    <hyperlink ref="F7" r:id="rId1" xr:uid="{407AB786-66B4-4B37-87E4-DC992F98877C}"/>
    <hyperlink ref="F8" r:id="rId2" xr:uid="{4912D669-B5C6-4241-8DA2-3C43301B82D9}"/>
    <hyperlink ref="F9" r:id="rId3" xr:uid="{61DC5357-DA7B-41DD-A186-0AA5210A7276}"/>
    <hyperlink ref="F6" r:id="rId4" xr:uid="{11229286-E04F-4ED7-8D26-1A86ED9631AB}"/>
    <hyperlink ref="F5" r:id="rId5" xr:uid="{9BD2A5D1-11A5-487B-8C31-92E2C0FC7119}"/>
    <hyperlink ref="F4" r:id="rId6" xr:uid="{84F52743-04AE-4CBE-8C7B-6C026E293308}"/>
    <hyperlink ref="F10" r:id="rId7" xr:uid="{1B1E9363-7573-4D05-92C2-504125DC200F}"/>
    <hyperlink ref="F11" r:id="rId8" xr:uid="{D01E3581-BF14-4C0A-9F64-A522FD5CB1CC}"/>
    <hyperlink ref="F34" r:id="rId9" xr:uid="{BE2D173E-9062-4206-B614-86B593B811FD}"/>
    <hyperlink ref="F23" r:id="rId10" xr:uid="{D568C6B1-F6FD-48E5-9AF1-C784CE2AE425}"/>
    <hyperlink ref="F24" r:id="rId11" xr:uid="{AD9B9C6F-8988-4327-9820-2187A2523BC1}"/>
    <hyperlink ref="F32" r:id="rId12" xr:uid="{033BE5BB-3EB9-408D-B8D1-53C92EB7865B}"/>
    <hyperlink ref="F33" r:id="rId13" xr:uid="{B8AD4926-2787-4FFB-8739-3DD09A41B00E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Lebedeva</dc:creator>
  <cp:lastModifiedBy>Polina Lebedeva</cp:lastModifiedBy>
  <dcterms:created xsi:type="dcterms:W3CDTF">2022-03-06T13:05:17Z</dcterms:created>
  <dcterms:modified xsi:type="dcterms:W3CDTF">2022-03-09T17:48:27Z</dcterms:modified>
</cp:coreProperties>
</file>