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Екатерина\Documents\Скетчап\Конкурсный проект\Новый проект\На печать\"/>
    </mc:Choice>
  </mc:AlternateContent>
  <xr:revisionPtr revIDLastSave="0" documentId="8_{1E505F46-CE5A-44C5-B951-18C4827E875A}" xr6:coauthVersionLast="37" xr6:coauthVersionMax="37" xr10:uidLastSave="{00000000-0000-0000-0000-000000000000}"/>
  <bookViews>
    <workbookView xWindow="0" yWindow="0" windowWidth="23040" windowHeight="9780" xr2:uid="{1DB7493E-ED6F-4A0D-BE6B-9613B14F17AC}"/>
  </bookViews>
  <sheets>
    <sheet name="смета" sheetId="1" r:id="rId1"/>
    <sheet name="баланс площадей" sheetId="2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F36" i="1"/>
  <c r="F31" i="1"/>
  <c r="F20" i="1"/>
  <c r="F19" i="1"/>
  <c r="D19" i="2" l="1"/>
  <c r="E14" i="2"/>
  <c r="H4" i="2"/>
  <c r="F4" i="2"/>
  <c r="F33" i="1"/>
  <c r="F30" i="1"/>
  <c r="F29" i="1"/>
  <c r="F23" i="1"/>
  <c r="F22" i="1"/>
  <c r="F17" i="1"/>
  <c r="F18" i="1"/>
  <c r="F16" i="1"/>
  <c r="F6" i="1" l="1"/>
  <c r="F7" i="1"/>
  <c r="F8" i="1"/>
  <c r="F9" i="1"/>
  <c r="F10" i="1"/>
  <c r="F11" i="1"/>
  <c r="F12" i="1"/>
  <c r="F4" i="1"/>
  <c r="F5" i="1"/>
  <c r="F13" i="1"/>
  <c r="F3" i="1"/>
  <c r="F14" i="1" s="1"/>
</calcChain>
</file>

<file path=xl/sharedStrings.xml><?xml version="1.0" encoding="utf-8"?>
<sst xmlns="http://schemas.openxmlformats.org/spreadsheetml/2006/main" count="124" uniqueCount="87">
  <si>
    <t>№</t>
  </si>
  <si>
    <t>Наименование</t>
  </si>
  <si>
    <t>Ед. измер.</t>
  </si>
  <si>
    <t>Кол-во</t>
  </si>
  <si>
    <t>Площадь усчастка</t>
  </si>
  <si>
    <t xml:space="preserve"> м. кв.</t>
  </si>
  <si>
    <t>Площадь газона</t>
  </si>
  <si>
    <t>Площадь дорожки, мощение</t>
  </si>
  <si>
    <t>Площадь дорожки, засыпка</t>
  </si>
  <si>
    <t>Площадь водоема</t>
  </si>
  <si>
    <t>Площадь Заячий хвост</t>
  </si>
  <si>
    <t>Площадь осока Грея</t>
  </si>
  <si>
    <t>Площадь Рогоз</t>
  </si>
  <si>
    <t>Площадь Флокс</t>
  </si>
  <si>
    <t>Площадь Мискантус</t>
  </si>
  <si>
    <t xml:space="preserve">палубная доска лиственница </t>
  </si>
  <si>
    <t>318₽шт.</t>
  </si>
  <si>
    <t>2 650₽м²</t>
  </si>
  <si>
    <t>Площадь покрытия одной доской составляет 0.12 м²</t>
  </si>
  <si>
    <t>Гравийная засыпка ( фракция 4-8 мм)</t>
  </si>
  <si>
    <t>мешок 25 кг</t>
  </si>
  <si>
    <t>2 490 руб. / м²</t>
  </si>
  <si>
    <t>Галька  для дорожки</t>
  </si>
  <si>
    <t>Стоимость</t>
  </si>
  <si>
    <t>кол-во шт</t>
  </si>
  <si>
    <t>цена</t>
  </si>
  <si>
    <t>Ед.изм.</t>
  </si>
  <si>
    <t>Цена</t>
  </si>
  <si>
    <t>Примечание</t>
  </si>
  <si>
    <t>Элементы озеленения</t>
  </si>
  <si>
    <t>Ива ломкая шаровидная</t>
  </si>
  <si>
    <t>Флокс Мелкоцветковый Ostorgenka</t>
  </si>
  <si>
    <t>шт.</t>
  </si>
  <si>
    <t>шт,</t>
  </si>
  <si>
    <t>Мискантус китайский Gracillimus</t>
  </si>
  <si>
    <t>Вейник Остроцветковый Overdam</t>
  </si>
  <si>
    <t>Зайцехвост Яйцевидный</t>
  </si>
  <si>
    <t>Кровохлебка Тупая</t>
  </si>
  <si>
    <t xml:space="preserve">Осока Власовидная,
Frosted Curls </t>
  </si>
  <si>
    <t>Осока Булавовидная Grayi</t>
  </si>
  <si>
    <t>P9 (0,5 литра) ЗКС</t>
  </si>
  <si>
    <t>Ситник развесестый</t>
  </si>
  <si>
    <t>Цветущее растение  или с бутонами</t>
  </si>
  <si>
    <t>h растения 3-3.5м (ком 90см)</t>
  </si>
  <si>
    <t>Посконник пятнистый Atropurpureum</t>
  </si>
  <si>
    <t xml:space="preserve">Посконник </t>
  </si>
  <si>
    <t>на 1 м.кв - 3 шт.</t>
  </si>
  <si>
    <t>Осока Морроу Ice Dance</t>
  </si>
  <si>
    <t>С3 ЗКС</t>
  </si>
  <si>
    <t>С2 ЗКС</t>
  </si>
  <si>
    <t>Р9 ЗКС</t>
  </si>
  <si>
    <t xml:space="preserve">Ситник развесистый Spiralis </t>
  </si>
  <si>
    <t>Итого</t>
  </si>
  <si>
    <t>Покрытия</t>
  </si>
  <si>
    <t>Отсыпка гравийная, 
фракция 4-8 мм цвет Коричневый</t>
  </si>
  <si>
    <t>м3</t>
  </si>
  <si>
    <t>высота отсыпки 10 см.</t>
  </si>
  <si>
    <t xml:space="preserve">Емкость для пруда </t>
  </si>
  <si>
    <t>рулон</t>
  </si>
  <si>
    <t>Геотекстиль</t>
  </si>
  <si>
    <t>уп.</t>
  </si>
  <si>
    <t>UralEco 60л / Мульча мелкая фракция 1-3см</t>
  </si>
  <si>
    <t>Мульча ( Кора лиственницы)</t>
  </si>
  <si>
    <t>Конструктивные элементы</t>
  </si>
  <si>
    <t xml:space="preserve">
1000х120х28 мм </t>
  </si>
  <si>
    <t>шт</t>
  </si>
  <si>
    <t>PE 1150 x 1550 x 150 мм</t>
  </si>
  <si>
    <t>Палубная доска лиственницадля дорожки</t>
  </si>
  <si>
    <t>Конструкция деревянного основания (подиум)</t>
  </si>
  <si>
    <t>комплект</t>
  </si>
  <si>
    <t>Доска 25х150х6000- 20 шт. + монтажный комплект</t>
  </si>
  <si>
    <t>Гамак</t>
  </si>
  <si>
    <t>ОЛМИ 2000 Хлопок, Конопля, 80х280 см</t>
  </si>
  <si>
    <t>Подушки декоративные</t>
  </si>
  <si>
    <t>50*50 см.</t>
  </si>
  <si>
    <t>Наволочки  материал</t>
  </si>
  <si>
    <t>м.</t>
  </si>
  <si>
    <t>Элементы декора</t>
  </si>
  <si>
    <t>Элементы освещения</t>
  </si>
  <si>
    <t>Уличный светильник</t>
  </si>
  <si>
    <t>Работы</t>
  </si>
  <si>
    <t xml:space="preserve"> Favourite Relief 1832-1W для подсветки пространства и растений</t>
  </si>
  <si>
    <t>Всего</t>
  </si>
  <si>
    <t>Монтаж /демонтаж/доставка ( +30%)</t>
  </si>
  <si>
    <t xml:space="preserve"> Масло для дерева Tikkurila Valtti Puuöljy</t>
  </si>
  <si>
    <t>Грунт</t>
  </si>
  <si>
    <t>Плодородный грунт для водных растений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</si>
</sst>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GOST type B"/>
      <family val="2"/>
      <charset val="204"/>
    </font>
    <font>
      <sz val="13"/>
      <color rgb="FF80AC11"/>
      <name val="Arial"/>
      <family val="2"/>
      <charset val="204"/>
    </font>
    <font>
      <sz val="11"/>
      <color rgb="FF212529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9" tint="0.79998168889431442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5" fillId="3" borderId="9" applyNumberFormat="0" applyAlignment="0" applyProtection="0"/>
    <xf numFmtId="0" fontId="4" fillId="4" borderId="0" applyNumberFormat="0" applyBorder="0" applyAlignment="0" applyProtection="0"/>
  </cellStyleXfs>
  <cellXfs count="39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/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7" xfId="0" applyFill="1" applyBorder="1"/>
    <xf numFmtId="0" fontId="0" fillId="2" borderId="8" xfId="0" applyFill="1" applyBorder="1"/>
    <xf numFmtId="0" fontId="0" fillId="0" borderId="1" xfId="0" applyBorder="1" applyAlignment="1">
      <alignment wrapText="1"/>
    </xf>
    <xf numFmtId="0" fontId="0" fillId="0" borderId="5" xfId="0" applyBorder="1" applyAlignment="1">
      <alignment wrapText="1"/>
    </xf>
    <xf numFmtId="0" fontId="1" fillId="0" borderId="2" xfId="0" applyFont="1" applyFill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2" xfId="0" applyBorder="1"/>
    <xf numFmtId="0" fontId="3" fillId="0" borderId="4" xfId="0" applyFont="1" applyBorder="1"/>
    <xf numFmtId="0" fontId="0" fillId="0" borderId="6" xfId="0" applyBorder="1"/>
    <xf numFmtId="0" fontId="0" fillId="0" borderId="4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10" xfId="0" applyBorder="1"/>
    <xf numFmtId="0" fontId="0" fillId="0" borderId="12" xfId="0" applyBorder="1"/>
    <xf numFmtId="0" fontId="5" fillId="3" borderId="9" xfId="1"/>
    <xf numFmtId="0" fontId="4" fillId="4" borderId="6" xfId="2" applyBorder="1"/>
    <xf numFmtId="0" fontId="4" fillId="4" borderId="7" xfId="2" applyBorder="1"/>
    <xf numFmtId="0" fontId="4" fillId="4" borderId="8" xfId="2" applyBorder="1" applyAlignment="1">
      <alignment horizontal="left" vertical="center" wrapText="1"/>
    </xf>
    <xf numFmtId="0" fontId="4" fillId="4" borderId="7" xfId="2" applyFont="1" applyBorder="1"/>
    <xf numFmtId="0" fontId="4" fillId="4" borderId="8" xfId="2" applyBorder="1"/>
    <xf numFmtId="0" fontId="4" fillId="4" borderId="11" xfId="2" applyBorder="1"/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0" xfId="0" applyFill="1" applyBorder="1"/>
  </cellXfs>
  <cellStyles count="3">
    <cellStyle name="20% — акцент6" xfId="2" builtinId="50"/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702AB-904D-4817-BFCC-8D53A53023C9}">
  <dimension ref="A1:G36"/>
  <sheetViews>
    <sheetView tabSelected="1" zoomScale="178" zoomScaleNormal="178" workbookViewId="0">
      <pane ySplit="1" topLeftCell="A19" activePane="bottomLeft" state="frozen"/>
      <selection pane="bottomLeft" activeCell="G38" sqref="G38:G39"/>
    </sheetView>
  </sheetViews>
  <sheetFormatPr defaultRowHeight="15" x14ac:dyDescent="0.25"/>
  <cols>
    <col min="1" max="1" width="3.7109375" customWidth="1"/>
    <col min="2" max="2" width="39" customWidth="1"/>
    <col min="6" max="6" width="11.28515625" customWidth="1"/>
    <col min="7" max="7" width="43" customWidth="1"/>
  </cols>
  <sheetData>
    <row r="1" spans="1:7" x14ac:dyDescent="0.25">
      <c r="A1" s="10" t="s">
        <v>0</v>
      </c>
      <c r="B1" s="10" t="s">
        <v>1</v>
      </c>
      <c r="C1" s="10" t="s">
        <v>26</v>
      </c>
      <c r="D1" s="10" t="s">
        <v>3</v>
      </c>
      <c r="E1" s="10" t="s">
        <v>27</v>
      </c>
      <c r="F1" s="10" t="s">
        <v>23</v>
      </c>
      <c r="G1" s="10" t="s">
        <v>28</v>
      </c>
    </row>
    <row r="2" spans="1:7" x14ac:dyDescent="0.25">
      <c r="A2" s="30"/>
      <c r="B2" s="33" t="s">
        <v>29</v>
      </c>
      <c r="C2" s="12"/>
      <c r="D2" s="12"/>
      <c r="E2" s="12"/>
      <c r="F2" s="12"/>
      <c r="G2" s="13"/>
    </row>
    <row r="3" spans="1:7" ht="19.5" customHeight="1" x14ac:dyDescent="0.25">
      <c r="A3" s="18">
        <v>1</v>
      </c>
      <c r="B3" s="18" t="s">
        <v>30</v>
      </c>
      <c r="C3" s="18" t="s">
        <v>33</v>
      </c>
      <c r="D3" s="18">
        <v>2</v>
      </c>
      <c r="E3" s="18">
        <v>8500</v>
      </c>
      <c r="F3" s="18">
        <f>E3*D3</f>
        <v>17000</v>
      </c>
      <c r="G3" s="19" t="s">
        <v>43</v>
      </c>
    </row>
    <row r="4" spans="1:7" ht="23.25" customHeight="1" x14ac:dyDescent="0.25">
      <c r="A4" s="20">
        <v>2</v>
      </c>
      <c r="B4" s="21" t="s">
        <v>31</v>
      </c>
      <c r="C4" s="21" t="s">
        <v>32</v>
      </c>
      <c r="D4" s="21">
        <v>7</v>
      </c>
      <c r="E4" s="21">
        <v>500</v>
      </c>
      <c r="F4" s="18">
        <f t="shared" ref="F4:F13" si="0">E4*D4</f>
        <v>3500</v>
      </c>
      <c r="G4" s="21" t="s">
        <v>42</v>
      </c>
    </row>
    <row r="5" spans="1:7" ht="18.75" customHeight="1" x14ac:dyDescent="0.25">
      <c r="A5" s="20">
        <v>3</v>
      </c>
      <c r="B5" s="21" t="s">
        <v>44</v>
      </c>
      <c r="C5" s="21" t="s">
        <v>32</v>
      </c>
      <c r="D5" s="21">
        <v>3</v>
      </c>
      <c r="E5" s="21">
        <v>800</v>
      </c>
      <c r="F5" s="18">
        <f t="shared" si="0"/>
        <v>2400</v>
      </c>
      <c r="G5" s="21" t="s">
        <v>48</v>
      </c>
    </row>
    <row r="6" spans="1:7" ht="18.75" customHeight="1" x14ac:dyDescent="0.25">
      <c r="A6" s="20">
        <v>4</v>
      </c>
      <c r="B6" s="21" t="s">
        <v>34</v>
      </c>
      <c r="C6" s="21" t="s">
        <v>32</v>
      </c>
      <c r="D6" s="21">
        <v>5</v>
      </c>
      <c r="E6" s="21">
        <v>1080</v>
      </c>
      <c r="F6" s="18">
        <f t="shared" si="0"/>
        <v>5400</v>
      </c>
      <c r="G6" s="21" t="s">
        <v>48</v>
      </c>
    </row>
    <row r="7" spans="1:7" ht="17.25" customHeight="1" x14ac:dyDescent="0.25">
      <c r="A7" s="20">
        <v>5</v>
      </c>
      <c r="B7" s="21" t="s">
        <v>35</v>
      </c>
      <c r="C7" s="21" t="s">
        <v>32</v>
      </c>
      <c r="D7" s="21">
        <v>3</v>
      </c>
      <c r="E7" s="21">
        <v>720</v>
      </c>
      <c r="F7" s="18">
        <f t="shared" si="0"/>
        <v>2160</v>
      </c>
      <c r="G7" s="21" t="s">
        <v>49</v>
      </c>
    </row>
    <row r="8" spans="1:7" x14ac:dyDescent="0.25">
      <c r="A8" s="20">
        <v>6</v>
      </c>
      <c r="B8" s="21" t="s">
        <v>36</v>
      </c>
      <c r="C8" s="21" t="s">
        <v>32</v>
      </c>
      <c r="D8" s="21">
        <v>5</v>
      </c>
      <c r="E8" s="21">
        <v>450</v>
      </c>
      <c r="F8" s="18">
        <f t="shared" si="0"/>
        <v>2250</v>
      </c>
      <c r="G8" s="21" t="s">
        <v>49</v>
      </c>
    </row>
    <row r="9" spans="1:7" x14ac:dyDescent="0.25">
      <c r="A9" s="20">
        <v>7</v>
      </c>
      <c r="B9" s="20" t="s">
        <v>37</v>
      </c>
      <c r="C9" s="21" t="s">
        <v>32</v>
      </c>
      <c r="D9" s="20">
        <v>5</v>
      </c>
      <c r="E9" s="20">
        <v>608</v>
      </c>
      <c r="F9" s="18">
        <f t="shared" si="0"/>
        <v>3040</v>
      </c>
      <c r="G9" s="21" t="s">
        <v>49</v>
      </c>
    </row>
    <row r="10" spans="1:7" x14ac:dyDescent="0.25">
      <c r="A10" s="20">
        <v>8</v>
      </c>
      <c r="B10" s="20" t="s">
        <v>47</v>
      </c>
      <c r="C10" s="21" t="s">
        <v>32</v>
      </c>
      <c r="D10" s="20">
        <v>6</v>
      </c>
      <c r="E10" s="20">
        <v>250</v>
      </c>
      <c r="F10" s="18">
        <f t="shared" si="0"/>
        <v>1500</v>
      </c>
      <c r="G10" s="21" t="s">
        <v>50</v>
      </c>
    </row>
    <row r="11" spans="1:7" ht="30" x14ac:dyDescent="0.25">
      <c r="A11" s="20">
        <v>9</v>
      </c>
      <c r="B11" s="21" t="s">
        <v>38</v>
      </c>
      <c r="C11" s="21" t="s">
        <v>32</v>
      </c>
      <c r="D11" s="20">
        <v>3</v>
      </c>
      <c r="E11" s="20">
        <v>200</v>
      </c>
      <c r="F11" s="18">
        <f t="shared" si="0"/>
        <v>600</v>
      </c>
      <c r="G11" s="21" t="s">
        <v>50</v>
      </c>
    </row>
    <row r="12" spans="1:7" x14ac:dyDescent="0.25">
      <c r="A12" s="20">
        <v>10</v>
      </c>
      <c r="B12" s="20" t="s">
        <v>39</v>
      </c>
      <c r="C12" s="21" t="s">
        <v>32</v>
      </c>
      <c r="D12" s="20">
        <v>5</v>
      </c>
      <c r="E12" s="20">
        <v>550</v>
      </c>
      <c r="F12" s="18">
        <f t="shared" si="0"/>
        <v>2750</v>
      </c>
      <c r="G12" s="21" t="s">
        <v>49</v>
      </c>
    </row>
    <row r="13" spans="1:7" ht="18.75" customHeight="1" x14ac:dyDescent="0.25">
      <c r="A13" s="20">
        <v>11</v>
      </c>
      <c r="B13" s="21" t="s">
        <v>51</v>
      </c>
      <c r="C13" s="21" t="s">
        <v>32</v>
      </c>
      <c r="D13" s="20">
        <v>6</v>
      </c>
      <c r="E13" s="20">
        <v>140</v>
      </c>
      <c r="F13" s="18">
        <f t="shared" si="0"/>
        <v>840</v>
      </c>
      <c r="G13" s="17" t="s">
        <v>40</v>
      </c>
    </row>
    <row r="14" spans="1:7" x14ac:dyDescent="0.25">
      <c r="A14" s="10"/>
      <c r="B14" s="29" t="s">
        <v>52</v>
      </c>
      <c r="C14" s="29"/>
      <c r="D14" s="29"/>
      <c r="E14" s="29"/>
      <c r="F14" s="29">
        <f>SUM(F3:F13)</f>
        <v>41440</v>
      </c>
      <c r="G14" s="23"/>
    </row>
    <row r="15" spans="1:7" x14ac:dyDescent="0.25">
      <c r="A15" s="30"/>
      <c r="B15" s="33" t="s">
        <v>53</v>
      </c>
      <c r="C15" s="31"/>
      <c r="D15" s="31"/>
      <c r="E15" s="31"/>
      <c r="F15" s="31"/>
      <c r="G15" s="32"/>
    </row>
    <row r="16" spans="1:7" ht="32.25" customHeight="1" x14ac:dyDescent="0.25">
      <c r="A16" s="11">
        <v>12</v>
      </c>
      <c r="B16" s="15" t="s">
        <v>54</v>
      </c>
      <c r="C16" s="11" t="s">
        <v>55</v>
      </c>
      <c r="D16" s="11">
        <v>2</v>
      </c>
      <c r="E16" s="11">
        <v>2000</v>
      </c>
      <c r="F16" s="11">
        <f>E16*D16</f>
        <v>4000</v>
      </c>
      <c r="G16" s="15" t="s">
        <v>56</v>
      </c>
    </row>
    <row r="17" spans="1:7" x14ac:dyDescent="0.25">
      <c r="A17" s="9">
        <v>13</v>
      </c>
      <c r="B17" s="14" t="s">
        <v>59</v>
      </c>
      <c r="C17" s="9" t="s">
        <v>58</v>
      </c>
      <c r="D17" s="9">
        <v>1</v>
      </c>
      <c r="E17" s="9">
        <v>2500</v>
      </c>
      <c r="F17" s="11">
        <f t="shared" ref="F17:F18" si="1">E17*D17</f>
        <v>2500</v>
      </c>
      <c r="G17" s="14"/>
    </row>
    <row r="18" spans="1:7" ht="25.5" customHeight="1" x14ac:dyDescent="0.25">
      <c r="A18" s="9">
        <v>14</v>
      </c>
      <c r="B18" s="14" t="s">
        <v>62</v>
      </c>
      <c r="C18" s="9" t="s">
        <v>60</v>
      </c>
      <c r="D18" s="9">
        <v>1</v>
      </c>
      <c r="E18" s="9">
        <v>1100</v>
      </c>
      <c r="F18" s="11">
        <f t="shared" si="1"/>
        <v>1100</v>
      </c>
      <c r="G18" s="14" t="s">
        <v>61</v>
      </c>
    </row>
    <row r="19" spans="1:7" ht="25.5" customHeight="1" x14ac:dyDescent="0.25">
      <c r="A19" s="10">
        <v>15</v>
      </c>
      <c r="B19" s="36" t="s">
        <v>85</v>
      </c>
      <c r="C19" s="38" t="s">
        <v>55</v>
      </c>
      <c r="D19" s="38">
        <v>5</v>
      </c>
      <c r="E19" s="38">
        <v>750</v>
      </c>
      <c r="F19" s="37">
        <f>D19*E19</f>
        <v>3750</v>
      </c>
      <c r="G19" s="25" t="s">
        <v>86</v>
      </c>
    </row>
    <row r="20" spans="1:7" x14ac:dyDescent="0.25">
      <c r="A20" s="10"/>
      <c r="B20" s="29" t="s">
        <v>52</v>
      </c>
      <c r="C20" s="29"/>
      <c r="D20" s="29"/>
      <c r="E20" s="29"/>
      <c r="F20" s="29">
        <f>SUM(F16:F19)</f>
        <v>11350</v>
      </c>
      <c r="G20" s="10"/>
    </row>
    <row r="21" spans="1:7" x14ac:dyDescent="0.25">
      <c r="A21" s="30"/>
      <c r="B21" s="31" t="s">
        <v>63</v>
      </c>
      <c r="C21" s="31"/>
      <c r="D21" s="31"/>
      <c r="E21" s="31"/>
      <c r="F21" s="31"/>
      <c r="G21" s="34"/>
    </row>
    <row r="22" spans="1:7" ht="19.5" customHeight="1" x14ac:dyDescent="0.25">
      <c r="A22" s="11">
        <v>15</v>
      </c>
      <c r="B22" s="15" t="s">
        <v>57</v>
      </c>
      <c r="C22" s="11" t="s">
        <v>32</v>
      </c>
      <c r="D22" s="11">
        <v>2</v>
      </c>
      <c r="E22" s="11">
        <v>18000</v>
      </c>
      <c r="F22" s="11">
        <f t="shared" ref="F22:F23" si="2">E22*D22</f>
        <v>36000</v>
      </c>
      <c r="G22" s="15" t="s">
        <v>66</v>
      </c>
    </row>
    <row r="23" spans="1:7" ht="23.25" customHeight="1" x14ac:dyDescent="0.25">
      <c r="A23" s="9">
        <v>16</v>
      </c>
      <c r="B23" s="14" t="s">
        <v>67</v>
      </c>
      <c r="C23" s="9" t="s">
        <v>65</v>
      </c>
      <c r="D23" s="9">
        <v>14</v>
      </c>
      <c r="E23" s="9">
        <v>318</v>
      </c>
      <c r="F23" s="11">
        <f t="shared" si="2"/>
        <v>4452</v>
      </c>
      <c r="G23" s="14" t="s">
        <v>64</v>
      </c>
    </row>
    <row r="24" spans="1:7" ht="33.75" customHeight="1" x14ac:dyDescent="0.25">
      <c r="A24" s="9">
        <v>17</v>
      </c>
      <c r="B24" s="14" t="s">
        <v>68</v>
      </c>
      <c r="C24" s="9" t="s">
        <v>69</v>
      </c>
      <c r="D24" s="9">
        <v>1</v>
      </c>
      <c r="E24" s="9">
        <v>8000</v>
      </c>
      <c r="F24" s="9">
        <v>8000</v>
      </c>
      <c r="G24" s="14" t="s">
        <v>70</v>
      </c>
    </row>
    <row r="25" spans="1:7" ht="21" customHeight="1" x14ac:dyDescent="0.25">
      <c r="A25" s="10">
        <v>18</v>
      </c>
      <c r="B25" s="36" t="s">
        <v>84</v>
      </c>
      <c r="C25" s="38" t="s">
        <v>60</v>
      </c>
      <c r="D25" s="38">
        <v>1</v>
      </c>
      <c r="E25" s="38">
        <v>2700</v>
      </c>
      <c r="F25" s="38">
        <v>2700</v>
      </c>
      <c r="G25" s="25"/>
    </row>
    <row r="26" spans="1:7" x14ac:dyDescent="0.25">
      <c r="A26" s="10"/>
      <c r="B26" s="29" t="s">
        <v>52</v>
      </c>
      <c r="C26" s="29"/>
      <c r="D26" s="29"/>
      <c r="E26" s="29"/>
      <c r="F26" s="29">
        <f>SUM(F22:F25)</f>
        <v>51152</v>
      </c>
      <c r="G26" s="25"/>
    </row>
    <row r="27" spans="1:7" x14ac:dyDescent="0.25">
      <c r="A27" s="30"/>
      <c r="B27" s="31" t="s">
        <v>77</v>
      </c>
      <c r="C27" s="31"/>
      <c r="D27" s="31"/>
      <c r="E27" s="31"/>
      <c r="F27" s="31"/>
      <c r="G27" s="34"/>
    </row>
    <row r="28" spans="1:7" ht="21" customHeight="1" x14ac:dyDescent="0.25">
      <c r="A28" s="9">
        <v>18</v>
      </c>
      <c r="B28" s="9" t="s">
        <v>71</v>
      </c>
      <c r="C28" s="9" t="s">
        <v>65</v>
      </c>
      <c r="D28" s="9">
        <v>1</v>
      </c>
      <c r="E28" s="9">
        <v>1300</v>
      </c>
      <c r="F28" s="9">
        <v>1300</v>
      </c>
      <c r="G28" s="14" t="s">
        <v>72</v>
      </c>
    </row>
    <row r="29" spans="1:7" x14ac:dyDescent="0.25">
      <c r="A29" s="9">
        <v>19</v>
      </c>
      <c r="B29" s="9" t="s">
        <v>73</v>
      </c>
      <c r="C29" s="9" t="s">
        <v>32</v>
      </c>
      <c r="D29" s="9">
        <v>3</v>
      </c>
      <c r="E29" s="9">
        <v>500</v>
      </c>
      <c r="F29" s="9">
        <f>E29*D29</f>
        <v>1500</v>
      </c>
      <c r="G29" s="9" t="s">
        <v>74</v>
      </c>
    </row>
    <row r="30" spans="1:7" x14ac:dyDescent="0.25">
      <c r="A30" s="9">
        <v>20</v>
      </c>
      <c r="B30" s="10" t="s">
        <v>75</v>
      </c>
      <c r="C30" s="10" t="s">
        <v>76</v>
      </c>
      <c r="D30" s="10">
        <v>1.5</v>
      </c>
      <c r="E30" s="10">
        <v>1000</v>
      </c>
      <c r="F30" s="9">
        <f>E30*D30</f>
        <v>1500</v>
      </c>
      <c r="G30" s="9"/>
    </row>
    <row r="31" spans="1:7" x14ac:dyDescent="0.25">
      <c r="A31" s="27"/>
      <c r="B31" s="29" t="s">
        <v>52</v>
      </c>
      <c r="C31" s="29"/>
      <c r="D31" s="29"/>
      <c r="E31" s="29"/>
      <c r="F31" s="29">
        <f>SUM(F28:F30)</f>
        <v>4300</v>
      </c>
      <c r="G31" s="10"/>
    </row>
    <row r="32" spans="1:7" x14ac:dyDescent="0.25">
      <c r="A32" s="30"/>
      <c r="B32" s="35" t="s">
        <v>78</v>
      </c>
      <c r="C32" s="35"/>
      <c r="D32" s="35"/>
      <c r="E32" s="35"/>
      <c r="F32" s="31"/>
      <c r="G32" s="34"/>
    </row>
    <row r="33" spans="1:7" ht="33" customHeight="1" x14ac:dyDescent="0.25">
      <c r="A33" s="22">
        <v>21</v>
      </c>
      <c r="B33" s="22" t="s">
        <v>79</v>
      </c>
      <c r="C33" s="22" t="s">
        <v>32</v>
      </c>
      <c r="D33" s="22">
        <v>5</v>
      </c>
      <c r="E33" s="22">
        <v>2300</v>
      </c>
      <c r="F33" s="22">
        <f>E33*D33</f>
        <v>11500</v>
      </c>
      <c r="G33" s="26" t="s">
        <v>81</v>
      </c>
    </row>
    <row r="34" spans="1:7" x14ac:dyDescent="0.25">
      <c r="A34" s="30"/>
      <c r="B34" s="31" t="s">
        <v>80</v>
      </c>
      <c r="C34" s="31"/>
      <c r="D34" s="31"/>
      <c r="E34" s="31"/>
      <c r="F34" s="31"/>
      <c r="G34" s="34"/>
    </row>
    <row r="35" spans="1:7" x14ac:dyDescent="0.25">
      <c r="A35" s="11"/>
      <c r="B35" s="28" t="s">
        <v>83</v>
      </c>
      <c r="C35" s="22"/>
      <c r="D35" s="22"/>
      <c r="E35" s="22"/>
      <c r="F35" s="11">
        <v>36000</v>
      </c>
      <c r="G35" s="11"/>
    </row>
    <row r="36" spans="1:7" x14ac:dyDescent="0.25">
      <c r="A36" s="24"/>
      <c r="B36" s="29" t="s">
        <v>82</v>
      </c>
      <c r="C36" s="29"/>
      <c r="D36" s="29"/>
      <c r="E36" s="29"/>
      <c r="F36" s="29">
        <f>F14+F20+F26+F31+F35</f>
        <v>144242</v>
      </c>
      <c r="G36" s="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414FA-782F-4040-9085-D4A1AF95C5B2}">
  <dimension ref="A1:H19"/>
  <sheetViews>
    <sheetView topLeftCell="A7" workbookViewId="0">
      <selection activeCell="B21" sqref="B21"/>
    </sheetView>
  </sheetViews>
  <sheetFormatPr defaultRowHeight="15" x14ac:dyDescent="0.25"/>
  <cols>
    <col min="2" max="2" width="14" customWidth="1"/>
    <col min="3" max="3" width="12.7109375" customWidth="1"/>
    <col min="4" max="4" width="11.85546875" customWidth="1"/>
  </cols>
  <sheetData>
    <row r="1" spans="1:8" x14ac:dyDescent="0.25">
      <c r="A1" s="1" t="s">
        <v>0</v>
      </c>
      <c r="B1" s="3" t="s">
        <v>1</v>
      </c>
      <c r="C1" s="1" t="s">
        <v>2</v>
      </c>
      <c r="D1" s="1" t="s">
        <v>3</v>
      </c>
      <c r="E1" s="7" t="s">
        <v>24</v>
      </c>
      <c r="F1" s="7" t="s">
        <v>23</v>
      </c>
      <c r="G1" s="7" t="s">
        <v>25</v>
      </c>
    </row>
    <row r="2" spans="1:8" x14ac:dyDescent="0.25">
      <c r="A2" s="1">
        <v>1</v>
      </c>
      <c r="B2" s="3" t="s">
        <v>4</v>
      </c>
      <c r="C2" s="1" t="s">
        <v>5</v>
      </c>
      <c r="D2" s="1">
        <v>14.35</v>
      </c>
    </row>
    <row r="3" spans="1:8" x14ac:dyDescent="0.25">
      <c r="A3" s="1">
        <v>2</v>
      </c>
      <c r="B3" s="3" t="s">
        <v>6</v>
      </c>
      <c r="C3" s="1" t="s">
        <v>5</v>
      </c>
      <c r="D3" s="1">
        <v>4.09</v>
      </c>
    </row>
    <row r="4" spans="1:8" ht="43.5" x14ac:dyDescent="0.25">
      <c r="A4" s="1">
        <v>3</v>
      </c>
      <c r="B4" s="4" t="s">
        <v>7</v>
      </c>
      <c r="C4" s="1" t="s">
        <v>5</v>
      </c>
      <c r="D4" s="1">
        <v>1.59</v>
      </c>
      <c r="E4">
        <v>14</v>
      </c>
      <c r="F4">
        <f>E4*G4</f>
        <v>4452</v>
      </c>
      <c r="G4">
        <v>318</v>
      </c>
      <c r="H4">
        <f>1.59/0.12</f>
        <v>13.250000000000002</v>
      </c>
    </row>
    <row r="5" spans="1:8" ht="43.5" x14ac:dyDescent="0.25">
      <c r="A5" s="1">
        <v>4</v>
      </c>
      <c r="B5" s="4" t="s">
        <v>8</v>
      </c>
      <c r="C5" s="1" t="s">
        <v>5</v>
      </c>
      <c r="D5" s="1">
        <v>1.64</v>
      </c>
      <c r="F5" s="8">
        <v>4083.6</v>
      </c>
    </row>
    <row r="6" spans="1:8" ht="29.25" x14ac:dyDescent="0.25">
      <c r="A6" s="1">
        <v>5</v>
      </c>
      <c r="B6" s="4" t="s">
        <v>9</v>
      </c>
      <c r="C6" s="1" t="s">
        <v>5</v>
      </c>
      <c r="D6" s="1">
        <v>1.28</v>
      </c>
    </row>
    <row r="7" spans="1:8" ht="29.25" x14ac:dyDescent="0.25">
      <c r="A7" s="1">
        <v>6</v>
      </c>
      <c r="B7" s="4" t="s">
        <v>11</v>
      </c>
      <c r="C7" s="1" t="s">
        <v>5</v>
      </c>
      <c r="D7" s="1">
        <v>0.47</v>
      </c>
      <c r="E7">
        <v>5</v>
      </c>
    </row>
    <row r="8" spans="1:8" ht="29.25" x14ac:dyDescent="0.25">
      <c r="A8" s="1">
        <v>7</v>
      </c>
      <c r="B8" s="4" t="s">
        <v>12</v>
      </c>
      <c r="C8" s="1" t="s">
        <v>5</v>
      </c>
      <c r="D8" s="1">
        <v>0.76</v>
      </c>
      <c r="E8">
        <v>5</v>
      </c>
    </row>
    <row r="9" spans="1:8" ht="29.25" x14ac:dyDescent="0.25">
      <c r="A9" s="1">
        <v>8</v>
      </c>
      <c r="B9" s="4" t="s">
        <v>13</v>
      </c>
      <c r="C9" s="1" t="s">
        <v>5</v>
      </c>
      <c r="D9" s="1">
        <v>1.3</v>
      </c>
      <c r="E9">
        <v>3</v>
      </c>
    </row>
    <row r="10" spans="1:8" ht="29.25" x14ac:dyDescent="0.25">
      <c r="A10" s="1">
        <v>9</v>
      </c>
      <c r="B10" s="4" t="s">
        <v>14</v>
      </c>
      <c r="C10" s="1" t="s">
        <v>5</v>
      </c>
      <c r="D10" s="1">
        <v>2.4900000000000002</v>
      </c>
      <c r="E10">
        <v>5</v>
      </c>
    </row>
    <row r="11" spans="1:8" ht="29.25" x14ac:dyDescent="0.25">
      <c r="A11" s="1">
        <v>10</v>
      </c>
      <c r="B11" s="4" t="s">
        <v>10</v>
      </c>
      <c r="C11" s="1" t="s">
        <v>5</v>
      </c>
      <c r="D11" s="1">
        <v>0.73</v>
      </c>
      <c r="E11">
        <v>2</v>
      </c>
    </row>
    <row r="12" spans="1:8" ht="29.25" x14ac:dyDescent="0.25">
      <c r="A12" s="7">
        <v>11</v>
      </c>
      <c r="B12" s="16" t="s">
        <v>41</v>
      </c>
      <c r="C12" s="1" t="s">
        <v>5</v>
      </c>
      <c r="D12" s="2">
        <v>1</v>
      </c>
      <c r="E12">
        <v>6</v>
      </c>
    </row>
    <row r="13" spans="1:8" x14ac:dyDescent="0.25">
      <c r="B13" s="16" t="s">
        <v>45</v>
      </c>
      <c r="C13" s="7" t="s">
        <v>46</v>
      </c>
      <c r="D13" s="2"/>
    </row>
    <row r="14" spans="1:8" x14ac:dyDescent="0.25">
      <c r="B14" t="s">
        <v>15</v>
      </c>
      <c r="D14" s="2" t="s">
        <v>16</v>
      </c>
      <c r="E14">
        <f>1.59/0.12</f>
        <v>13.250000000000002</v>
      </c>
    </row>
    <row r="15" spans="1:8" ht="59.25" customHeight="1" x14ac:dyDescent="0.25">
      <c r="B15" s="5" t="s">
        <v>18</v>
      </c>
      <c r="D15" s="2" t="s">
        <v>17</v>
      </c>
    </row>
    <row r="16" spans="1:8" ht="63.75" customHeight="1" x14ac:dyDescent="0.25">
      <c r="B16" s="5" t="s">
        <v>19</v>
      </c>
      <c r="D16" s="2"/>
    </row>
    <row r="17" spans="2:4" x14ac:dyDescent="0.25">
      <c r="B17" t="s">
        <v>20</v>
      </c>
      <c r="D17" s="2">
        <v>1222</v>
      </c>
    </row>
    <row r="18" spans="2:4" ht="16.5" x14ac:dyDescent="0.25">
      <c r="B18" t="s">
        <v>22</v>
      </c>
      <c r="D18" s="6" t="s">
        <v>21</v>
      </c>
    </row>
    <row r="19" spans="2:4" x14ac:dyDescent="0.25">
      <c r="C19">
        <v>1.64</v>
      </c>
      <c r="D19" s="2">
        <f>1.64*2490/1</f>
        <v>4083.6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смета</vt:lpstr>
      <vt:lpstr>баланс площадей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</dc:creator>
  <cp:lastModifiedBy>Екатерина</cp:lastModifiedBy>
  <dcterms:created xsi:type="dcterms:W3CDTF">2022-02-14T11:26:29Z</dcterms:created>
  <dcterms:modified xsi:type="dcterms:W3CDTF">2022-03-09T18:55:27Z</dcterms:modified>
</cp:coreProperties>
</file>