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5C43D07A-B524-419C-B1D0-4399D9AD2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1" i="1"/>
  <c r="G28" i="1"/>
  <c r="G6" i="1"/>
  <c r="G8" i="1"/>
  <c r="G9" i="1"/>
  <c r="G13" i="1"/>
  <c r="G24" i="1"/>
  <c r="G25" i="1" s="1"/>
  <c r="G5" i="1"/>
  <c r="G30" i="1"/>
  <c r="G29" i="1"/>
  <c r="G32" i="1"/>
  <c r="G17" i="1"/>
  <c r="G20" i="1"/>
  <c r="G14" i="1"/>
  <c r="G10" i="1"/>
  <c r="G7" i="1"/>
  <c r="G15" i="1" l="1"/>
  <c r="G18" i="1"/>
  <c r="G11" i="1"/>
  <c r="G33" i="1"/>
  <c r="G21" i="1"/>
</calcChain>
</file>

<file path=xl/sharedStrings.xml><?xml version="1.0" encoding="utf-8"?>
<sst xmlns="http://schemas.openxmlformats.org/spreadsheetml/2006/main" count="53" uniqueCount="37">
  <si>
    <t>Наименование</t>
  </si>
  <si>
    <t>Ед.изм.</t>
  </si>
  <si>
    <t>Стоимость, руб</t>
  </si>
  <si>
    <t>шт</t>
  </si>
  <si>
    <t>Плодородный грунт</t>
  </si>
  <si>
    <t>ИТОГО: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</si>
  <si>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</si>
  <si>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</si>
  <si>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</si>
  <si>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Транспортные расходы, погрузочно-разгрузочные работ</t>
  </si>
  <si>
    <t>Доставка посадочного материала</t>
  </si>
  <si>
    <t>Погрузочно-разгрузочные работы (общее)</t>
  </si>
  <si>
    <t xml:space="preserve">Количество </t>
  </si>
  <si>
    <t>Доставка плодородного грунта</t>
  </si>
  <si>
    <t>м2</t>
  </si>
  <si>
    <t>Геотекстиль "Базовый"(для устройства дорожек)</t>
  </si>
  <si>
    <t>Расходные материалы и работы по монтажу/демонтажу</t>
  </si>
  <si>
    <t>МАФы</t>
  </si>
  <si>
    <t>Работы по монтажу/демонтажу</t>
  </si>
  <si>
    <t>м3</t>
  </si>
  <si>
    <t>Материалы для освещения сада. Работы по монтажу/демонтажу освещения</t>
  </si>
  <si>
    <t>Посадка растений/демонтаж (30% от стоимости посадочного материала)</t>
  </si>
  <si>
    <t>СМЕТА К ПРОЕКТУ ВЫСТАВОЧНОГО САДА "ГРОМ-БАБА"</t>
  </si>
  <si>
    <t>Ландшафтный встраиваемые светильники DOT 0,5W</t>
  </si>
  <si>
    <t>ГРОМ-БАБА</t>
  </si>
  <si>
    <t>Монтаж/демонтаж МАФов</t>
  </si>
  <si>
    <t>Перголы</t>
  </si>
  <si>
    <t>Доставка МАФа ("Гром-баба"), газель</t>
  </si>
  <si>
    <t>Доставка МАФов (перголы), газель</t>
  </si>
  <si>
    <t>Плита из гранитного плитняка "Курочка ряба" состаренная</t>
  </si>
  <si>
    <t>"Горный блеск" негабарит</t>
  </si>
  <si>
    <t>т</t>
  </si>
  <si>
    <t>п.м</t>
  </si>
  <si>
    <t>Гравий гранитный черно-красный (2,5-5мм)</t>
  </si>
  <si>
    <t>Доставка гравия, валунов, пошаговых плит (манипулятор)</t>
  </si>
  <si>
    <t xml:space="preserve"> Общая стоимость реализации выставочного сада:</t>
  </si>
  <si>
    <t xml:space="preserve">Разделитель газона из оцинкованной стали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</si>
</sst>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Myriad Pro"/>
      <family val="2"/>
    </font>
    <font>
      <b/>
      <sz val="14"/>
      <name val="Myriad Pro"/>
      <family val="2"/>
    </font>
    <font>
      <sz val="14"/>
      <color theme="1"/>
      <name val="Myriad Pro"/>
      <family val="2"/>
    </font>
    <font>
      <sz val="14"/>
      <name val="Myriad Pro"/>
      <family val="2"/>
    </font>
    <font>
      <sz val="14"/>
      <color theme="3" tint="0.39997558519241921"/>
      <name val="Myriad Pro"/>
      <family val="2"/>
    </font>
    <font>
      <sz val="14"/>
      <color rgb="FFFF0000"/>
      <name val="Myriad Pro"/>
      <family val="2"/>
    </font>
    <font>
      <b/>
      <sz val="14"/>
      <color theme="3" tint="0.39997558519241921"/>
      <name val="Myriad Pro"/>
      <family val="2"/>
    </font>
    <font>
      <sz val="14"/>
      <color rgb="FF555555"/>
      <name val="Myriad Pro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>
      <alignment horizontal="center"/>
    </xf>
    <xf numFmtId="0" fontId="4" fillId="0" borderId="0" xfId="1" applyFo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6" fillId="0" borderId="0" xfId="1" applyFont="1">
      <alignment horizontal="center"/>
    </xf>
    <xf numFmtId="0" fontId="5" fillId="0" borderId="0" xfId="2" applyFont="1"/>
    <xf numFmtId="0" fontId="6" fillId="0" borderId="0" xfId="0" applyFont="1" applyAlignment="1">
      <alignment horizontal="center" vertical="center"/>
    </xf>
    <xf numFmtId="1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3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1" applyFont="1" applyBorder="1">
      <alignment horizontal="center"/>
    </xf>
    <xf numFmtId="0" fontId="11" fillId="0" borderId="1" xfId="0" applyFont="1" applyBorder="1" applyAlignment="1">
      <alignment horizontal="center" vertical="center"/>
    </xf>
    <xf numFmtId="0" fontId="14" fillId="0" borderId="1" xfId="1" applyFont="1" applyBorder="1">
      <alignment horizontal="center"/>
    </xf>
    <xf numFmtId="0" fontId="13" fillId="2" borderId="1" xfId="1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5" xfId="1" applyFont="1" applyBorder="1">
      <alignment horizontal="center"/>
    </xf>
    <xf numFmtId="0" fontId="12" fillId="0" borderId="6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6" xfId="1" applyFont="1" applyBorder="1">
      <alignment horizontal="center"/>
    </xf>
    <xf numFmtId="1" fontId="11" fillId="0" borderId="6" xfId="0" applyNumberFormat="1" applyFont="1" applyBorder="1" applyAlignment="1">
      <alignment horizontal="center" vertical="center"/>
    </xf>
    <xf numFmtId="0" fontId="12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/>
    <xf numFmtId="0" fontId="11" fillId="0" borderId="6" xfId="0" applyFont="1" applyBorder="1" applyAlignment="1">
      <alignment horizontal="center" vertical="top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9" xfId="0" applyFont="1" applyBorder="1"/>
    <xf numFmtId="1" fontId="11" fillId="0" borderId="1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4" fillId="0" borderId="1" xfId="1" applyFont="1" applyBorder="1" applyAlignment="1">
      <alignment horizontal="left" wrapText="1"/>
    </xf>
    <xf numFmtId="0" fontId="14" fillId="0" borderId="1" xfId="1" applyFont="1" applyBorder="1" applyAlignment="1">
      <alignment horizontal="left"/>
    </xf>
    <xf numFmtId="0" fontId="13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4"/>
  <sheetViews>
    <sheetView tabSelected="1" zoomScale="130" zoomScaleNormal="130" workbookViewId="0">
      <selection activeCell="G24" sqref="G24"/>
    </sheetView>
  </sheetViews>
  <sheetFormatPr defaultColWidth="9.140625" defaultRowHeight="18.75" x14ac:dyDescent="0.3"/>
  <cols>
    <col min="1" max="1" width="4.7109375" style="1" customWidth="1"/>
    <col min="2" max="2" width="4" style="1" customWidth="1"/>
    <col min="3" max="3" width="93.140625" style="1" customWidth="1"/>
    <col min="4" max="4" width="13.5703125" style="1" customWidth="1"/>
    <col min="5" max="5" width="17.140625" style="1" customWidth="1"/>
    <col min="6" max="6" width="15.85546875" style="3" customWidth="1"/>
    <col min="7" max="7" width="19.140625" style="2" customWidth="1"/>
    <col min="8" max="8" width="5.5703125" style="1" customWidth="1"/>
    <col min="9" max="9" width="4.7109375" style="1" customWidth="1"/>
    <col min="10" max="10" width="9.42578125" style="2" customWidth="1"/>
    <col min="11" max="11" width="2.7109375" style="1" customWidth="1"/>
    <col min="12" max="12" width="3.28515625" style="1" customWidth="1"/>
    <col min="13" max="13" width="41.42578125" style="1" customWidth="1"/>
    <col min="14" max="14" width="7.140625" style="3" customWidth="1"/>
    <col min="15" max="15" width="5.7109375" style="3" customWidth="1"/>
    <col min="16" max="16" width="9.42578125" style="3" customWidth="1"/>
    <col min="17" max="17" width="11.28515625" style="3" customWidth="1"/>
    <col min="18" max="18" width="8.7109375" style="1" customWidth="1"/>
    <col min="19" max="19" width="11.42578125" style="1" customWidth="1"/>
    <col min="20" max="20" width="9.140625" style="1"/>
    <col min="21" max="21" width="28.85546875" style="1" customWidth="1"/>
    <col min="22" max="23" width="9.140625" style="1"/>
    <col min="24" max="24" width="21.42578125" style="1" customWidth="1"/>
    <col min="25" max="16384" width="9.140625" style="1"/>
  </cols>
  <sheetData>
    <row r="1" spans="2:27" ht="19.5" thickBot="1" x14ac:dyDescent="0.35"/>
    <row r="2" spans="2:27" x14ac:dyDescent="0.3">
      <c r="B2" s="85" t="s">
        <v>22</v>
      </c>
      <c r="C2" s="86"/>
      <c r="D2" s="86"/>
      <c r="E2" s="86"/>
      <c r="F2" s="86"/>
      <c r="G2" s="87"/>
      <c r="U2" s="2"/>
      <c r="V2" s="4"/>
      <c r="Y2" s="2"/>
      <c r="Z2" s="2"/>
      <c r="AA2" s="2"/>
    </row>
    <row r="3" spans="2:27" ht="31.5" x14ac:dyDescent="0.3">
      <c r="B3" s="49"/>
      <c r="C3" s="32" t="s">
        <v>0</v>
      </c>
      <c r="D3" s="33" t="s">
        <v>1</v>
      </c>
      <c r="E3" s="34" t="s">
        <v>12</v>
      </c>
      <c r="F3" s="34" t="s">
        <v>2</v>
      </c>
      <c r="G3" s="50" t="s">
        <v>2</v>
      </c>
      <c r="U3" s="2"/>
      <c r="V3" s="4"/>
      <c r="Y3" s="2"/>
      <c r="Z3" s="2"/>
      <c r="AA3" s="2"/>
    </row>
    <row r="4" spans="2:27" x14ac:dyDescent="0.3">
      <c r="B4" s="51"/>
      <c r="C4" s="35" t="s">
        <v>16</v>
      </c>
      <c r="D4" s="36"/>
      <c r="E4" s="36"/>
      <c r="F4" s="36"/>
      <c r="G4" s="52"/>
      <c r="J4" s="6"/>
      <c r="K4" s="6"/>
      <c r="M4" s="5"/>
      <c r="O4" s="6"/>
      <c r="P4" s="6"/>
      <c r="Q4" s="6"/>
      <c r="U4" s="2"/>
      <c r="V4" s="4"/>
      <c r="Y4" s="2"/>
      <c r="Z4" s="2"/>
      <c r="AA4" s="2"/>
    </row>
    <row r="5" spans="2:27" s="3" customFormat="1" x14ac:dyDescent="0.3">
      <c r="B5" s="53"/>
      <c r="C5" s="77" t="s">
        <v>15</v>
      </c>
      <c r="D5" s="37" t="s">
        <v>14</v>
      </c>
      <c r="E5" s="38">
        <v>60</v>
      </c>
      <c r="F5" s="38">
        <v>60</v>
      </c>
      <c r="G5" s="54">
        <f>E5*F5</f>
        <v>3600</v>
      </c>
      <c r="I5" s="7"/>
      <c r="M5" s="8"/>
      <c r="N5" s="9"/>
      <c r="X5" s="6"/>
      <c r="Y5" s="6"/>
      <c r="Z5" s="6"/>
    </row>
    <row r="6" spans="2:27" x14ac:dyDescent="0.3">
      <c r="B6" s="53"/>
      <c r="C6" s="77" t="s">
        <v>36</v>
      </c>
      <c r="D6" s="37" t="s">
        <v>32</v>
      </c>
      <c r="E6" s="38">
        <v>30</v>
      </c>
      <c r="F6" s="38">
        <v>480</v>
      </c>
      <c r="G6" s="54">
        <f>E6*F6</f>
        <v>14400</v>
      </c>
      <c r="I6" s="7"/>
      <c r="L6" s="7"/>
      <c r="M6" s="10"/>
      <c r="N6" s="11"/>
      <c r="U6" s="2"/>
      <c r="V6" s="12"/>
      <c r="Y6" s="2"/>
      <c r="Z6" s="2"/>
      <c r="AA6" s="2"/>
    </row>
    <row r="7" spans="2:27" x14ac:dyDescent="0.3">
      <c r="B7" s="53"/>
      <c r="C7" s="78" t="s">
        <v>33</v>
      </c>
      <c r="D7" s="39" t="s">
        <v>19</v>
      </c>
      <c r="E7" s="40">
        <v>4.8</v>
      </c>
      <c r="F7" s="38">
        <v>14078</v>
      </c>
      <c r="G7" s="55">
        <f t="shared" ref="G7:G10" si="0">E7*F7</f>
        <v>67574.399999999994</v>
      </c>
      <c r="I7" s="7"/>
      <c r="J7" s="3"/>
      <c r="L7" s="7"/>
      <c r="M7" s="13"/>
      <c r="N7" s="14"/>
      <c r="Q7" s="15"/>
      <c r="U7" s="2"/>
      <c r="Y7" s="2"/>
      <c r="Z7" s="2"/>
      <c r="AA7" s="2"/>
    </row>
    <row r="8" spans="2:27" x14ac:dyDescent="0.3">
      <c r="B8" s="53"/>
      <c r="C8" s="41" t="s">
        <v>30</v>
      </c>
      <c r="D8" s="37" t="s">
        <v>31</v>
      </c>
      <c r="E8" s="42">
        <v>1.5</v>
      </c>
      <c r="F8" s="38">
        <v>10000</v>
      </c>
      <c r="G8" s="55">
        <f>F8*E8</f>
        <v>15000</v>
      </c>
      <c r="J8" s="3"/>
      <c r="L8" s="7"/>
      <c r="M8" s="17"/>
      <c r="N8" s="11"/>
      <c r="U8" s="2"/>
      <c r="Y8" s="2"/>
      <c r="Z8" s="2"/>
      <c r="AA8" s="2"/>
    </row>
    <row r="9" spans="2:27" x14ac:dyDescent="0.3">
      <c r="B9" s="53"/>
      <c r="C9" s="41" t="s">
        <v>29</v>
      </c>
      <c r="D9" s="37" t="s">
        <v>14</v>
      </c>
      <c r="E9" s="76">
        <v>7</v>
      </c>
      <c r="F9" s="38">
        <v>3500</v>
      </c>
      <c r="G9" s="55">
        <f>F9*E9</f>
        <v>24500</v>
      </c>
      <c r="J9" s="3"/>
      <c r="L9" s="7"/>
      <c r="M9" s="17"/>
      <c r="N9" s="11"/>
      <c r="U9" s="2"/>
      <c r="Y9" s="2"/>
      <c r="Z9" s="2"/>
      <c r="AA9" s="2"/>
    </row>
    <row r="10" spans="2:27" x14ac:dyDescent="0.3">
      <c r="B10" s="53"/>
      <c r="C10" s="41" t="s">
        <v>4</v>
      </c>
      <c r="D10" s="39" t="s">
        <v>19</v>
      </c>
      <c r="E10" s="40">
        <v>6</v>
      </c>
      <c r="F10" s="38">
        <v>840</v>
      </c>
      <c r="G10" s="55">
        <f t="shared" si="0"/>
        <v>5040</v>
      </c>
      <c r="J10" s="3"/>
      <c r="L10" s="2"/>
      <c r="N10" s="14"/>
      <c r="U10" s="2"/>
      <c r="Y10" s="2"/>
      <c r="Z10" s="2"/>
      <c r="AA10" s="2"/>
    </row>
    <row r="11" spans="2:27" x14ac:dyDescent="0.3">
      <c r="B11" s="53"/>
      <c r="C11" s="79" t="s">
        <v>5</v>
      </c>
      <c r="D11" s="39"/>
      <c r="E11" s="40"/>
      <c r="F11" s="38"/>
      <c r="G11" s="56">
        <f>SUM(G5:G10)</f>
        <v>130114.4</v>
      </c>
      <c r="J11" s="3"/>
      <c r="L11" s="2"/>
      <c r="N11" s="14"/>
      <c r="U11" s="2"/>
      <c r="Y11" s="2"/>
      <c r="Z11" s="2"/>
      <c r="AA11" s="2"/>
    </row>
    <row r="12" spans="2:27" x14ac:dyDescent="0.3">
      <c r="B12" s="53"/>
      <c r="C12" s="80" t="s">
        <v>17</v>
      </c>
      <c r="D12" s="41"/>
      <c r="E12" s="41"/>
      <c r="F12" s="41"/>
      <c r="G12" s="57"/>
      <c r="I12" s="7"/>
      <c r="J12" s="3"/>
      <c r="L12" s="2"/>
      <c r="N12" s="14"/>
      <c r="U12" s="2"/>
      <c r="V12" s="12"/>
      <c r="Y12" s="2"/>
      <c r="Z12" s="2"/>
      <c r="AA12" s="2"/>
    </row>
    <row r="13" spans="2:27" x14ac:dyDescent="0.3">
      <c r="B13" s="53"/>
      <c r="C13" s="81" t="s">
        <v>26</v>
      </c>
      <c r="D13" s="38" t="s">
        <v>3</v>
      </c>
      <c r="E13" s="38">
        <v>8</v>
      </c>
      <c r="F13" s="38">
        <v>130000</v>
      </c>
      <c r="G13" s="54">
        <f>F13*E13</f>
        <v>1040000</v>
      </c>
      <c r="I13" s="7"/>
      <c r="J13" s="3"/>
      <c r="L13" s="2"/>
      <c r="N13" s="14"/>
      <c r="U13" s="2"/>
      <c r="V13" s="12"/>
      <c r="Y13" s="2"/>
      <c r="Z13" s="2"/>
      <c r="AA13" s="2"/>
    </row>
    <row r="14" spans="2:27" x14ac:dyDescent="0.3">
      <c r="B14" s="53"/>
      <c r="C14" s="81" t="s">
        <v>24</v>
      </c>
      <c r="D14" s="37" t="s">
        <v>3</v>
      </c>
      <c r="E14" s="38">
        <v>1</v>
      </c>
      <c r="F14" s="40">
        <v>800000</v>
      </c>
      <c r="G14" s="58">
        <f>E14*F14</f>
        <v>800000</v>
      </c>
      <c r="I14" s="7"/>
      <c r="J14" s="15"/>
      <c r="L14" s="2"/>
      <c r="M14" s="18"/>
      <c r="N14" s="19"/>
      <c r="U14" s="2"/>
      <c r="V14" s="16"/>
      <c r="Y14" s="2"/>
      <c r="Z14" s="2"/>
      <c r="AA14" s="2"/>
    </row>
    <row r="15" spans="2:27" x14ac:dyDescent="0.3">
      <c r="B15" s="53"/>
      <c r="C15" s="79" t="s">
        <v>5</v>
      </c>
      <c r="D15" s="40"/>
      <c r="E15" s="40"/>
      <c r="F15" s="40"/>
      <c r="G15" s="59">
        <f>SUM(G13:G14)</f>
        <v>1840000</v>
      </c>
      <c r="I15" s="7"/>
      <c r="J15" s="3"/>
      <c r="L15" s="2"/>
      <c r="M15" s="16"/>
      <c r="N15" s="20"/>
      <c r="O15" s="2"/>
      <c r="P15" s="2"/>
      <c r="Q15" s="2"/>
      <c r="U15" s="2"/>
      <c r="V15" s="16"/>
      <c r="Y15" s="2"/>
      <c r="Z15" s="2"/>
      <c r="AA15" s="2"/>
    </row>
    <row r="16" spans="2:27" x14ac:dyDescent="0.3">
      <c r="B16" s="53"/>
      <c r="C16" s="82" t="s">
        <v>18</v>
      </c>
      <c r="D16" s="38"/>
      <c r="E16" s="38"/>
      <c r="F16" s="38"/>
      <c r="G16" s="54"/>
      <c r="I16" s="7"/>
      <c r="J16" s="3"/>
      <c r="L16" s="2"/>
      <c r="N16" s="2"/>
      <c r="U16" s="2"/>
      <c r="Y16" s="2"/>
      <c r="Z16" s="2"/>
      <c r="AA16" s="2"/>
    </row>
    <row r="17" spans="2:27" x14ac:dyDescent="0.3">
      <c r="B17" s="60"/>
      <c r="C17" s="83" t="s">
        <v>25</v>
      </c>
      <c r="D17" s="44" t="s">
        <v>6</v>
      </c>
      <c r="E17" s="44">
        <v>2</v>
      </c>
      <c r="F17" s="44">
        <v>20000</v>
      </c>
      <c r="G17" s="61">
        <f>E17*F17</f>
        <v>40000</v>
      </c>
      <c r="I17" s="7"/>
      <c r="M17" s="16"/>
      <c r="N17" s="20"/>
      <c r="O17" s="2"/>
      <c r="P17" s="2"/>
      <c r="Q17" s="2"/>
      <c r="U17" s="2"/>
      <c r="V17" s="21"/>
      <c r="Y17" s="2"/>
      <c r="Z17" s="2"/>
      <c r="AA17" s="2"/>
    </row>
    <row r="18" spans="2:27" x14ac:dyDescent="0.3">
      <c r="B18" s="62"/>
      <c r="C18" s="79" t="s">
        <v>5</v>
      </c>
      <c r="D18" s="39"/>
      <c r="E18" s="38"/>
      <c r="F18" s="38"/>
      <c r="G18" s="56">
        <f>SUM(G17:G17)</f>
        <v>40000</v>
      </c>
      <c r="J18" s="3"/>
      <c r="M18" s="16"/>
      <c r="N18" s="23"/>
      <c r="P18" s="2"/>
      <c r="Q18" s="15"/>
      <c r="U18" s="24"/>
    </row>
    <row r="19" spans="2:27" x14ac:dyDescent="0.3">
      <c r="B19" s="63"/>
      <c r="C19" s="84" t="s">
        <v>20</v>
      </c>
      <c r="D19" s="35"/>
      <c r="E19" s="35"/>
      <c r="F19" s="35"/>
      <c r="G19" s="64"/>
      <c r="J19" s="15"/>
      <c r="N19" s="2"/>
      <c r="O19" s="25"/>
      <c r="P19" s="2"/>
      <c r="Q19" s="15"/>
      <c r="U19" s="24"/>
    </row>
    <row r="20" spans="2:27" x14ac:dyDescent="0.3">
      <c r="B20" s="60"/>
      <c r="C20" s="78" t="s">
        <v>23</v>
      </c>
      <c r="D20" s="45" t="s">
        <v>3</v>
      </c>
      <c r="E20" s="43">
        <v>24</v>
      </c>
      <c r="F20" s="43">
        <v>7800</v>
      </c>
      <c r="G20" s="65">
        <f>E20*F20</f>
        <v>187200</v>
      </c>
      <c r="J20" s="15"/>
      <c r="N20" s="2"/>
      <c r="O20" s="25"/>
      <c r="P20" s="2"/>
      <c r="Q20" s="15"/>
      <c r="U20" s="24"/>
    </row>
    <row r="21" spans="2:27" x14ac:dyDescent="0.3">
      <c r="B21" s="53"/>
      <c r="C21" s="79" t="s">
        <v>5</v>
      </c>
      <c r="D21" s="45"/>
      <c r="E21" s="38"/>
      <c r="F21" s="38"/>
      <c r="G21" s="66">
        <f>SUM(G20:G20)</f>
        <v>187200</v>
      </c>
      <c r="J21" s="15"/>
      <c r="N21" s="2"/>
      <c r="O21" s="25"/>
      <c r="P21" s="2"/>
      <c r="Q21" s="15"/>
      <c r="U21" s="24"/>
    </row>
    <row r="22" spans="2:27" x14ac:dyDescent="0.3">
      <c r="B22" s="63"/>
      <c r="C22" s="35" t="s">
        <v>7</v>
      </c>
      <c r="D22" s="35"/>
      <c r="E22" s="35"/>
      <c r="F22" s="35"/>
      <c r="G22" s="64"/>
      <c r="J22" s="3"/>
      <c r="M22" s="16"/>
      <c r="N22" s="14"/>
      <c r="O22" s="2"/>
    </row>
    <row r="23" spans="2:27" x14ac:dyDescent="0.3">
      <c r="B23" s="62"/>
      <c r="C23" s="41" t="s">
        <v>8</v>
      </c>
      <c r="D23" s="46"/>
      <c r="E23" s="38"/>
      <c r="F23" s="38"/>
      <c r="G23" s="58">
        <v>104730</v>
      </c>
      <c r="J23" s="15"/>
      <c r="N23" s="14"/>
      <c r="O23" s="2"/>
      <c r="Q23" s="15"/>
    </row>
    <row r="24" spans="2:27" x14ac:dyDescent="0.3">
      <c r="B24" s="62"/>
      <c r="C24" s="83" t="s">
        <v>21</v>
      </c>
      <c r="D24" s="47"/>
      <c r="E24" s="38"/>
      <c r="F24" s="40"/>
      <c r="G24" s="54">
        <f>G23*0.3</f>
        <v>31419</v>
      </c>
      <c r="J24" s="15"/>
      <c r="N24" s="14"/>
      <c r="O24" s="2"/>
      <c r="Q24" s="15"/>
    </row>
    <row r="25" spans="2:27" x14ac:dyDescent="0.3">
      <c r="B25" s="67"/>
      <c r="C25" s="79" t="s">
        <v>5</v>
      </c>
      <c r="D25" s="40"/>
      <c r="E25" s="38"/>
      <c r="F25" s="40"/>
      <c r="G25" s="68">
        <f>SUM(G23:G24)</f>
        <v>136149</v>
      </c>
      <c r="J25" s="27"/>
      <c r="K25" s="28"/>
      <c r="N25" s="14"/>
      <c r="O25" s="2"/>
      <c r="Q25" s="15"/>
    </row>
    <row r="26" spans="2:27" x14ac:dyDescent="0.3">
      <c r="B26" s="63"/>
      <c r="C26" s="35" t="s">
        <v>9</v>
      </c>
      <c r="D26" s="35"/>
      <c r="E26" s="35"/>
      <c r="F26" s="35"/>
      <c r="G26" s="64"/>
    </row>
    <row r="27" spans="2:27" x14ac:dyDescent="0.3">
      <c r="B27" s="62"/>
      <c r="C27" s="83" t="s">
        <v>13</v>
      </c>
      <c r="D27" s="44" t="s">
        <v>6</v>
      </c>
      <c r="E27" s="44">
        <v>1</v>
      </c>
      <c r="F27" s="44">
        <v>5000</v>
      </c>
      <c r="G27" s="61">
        <v>5000</v>
      </c>
    </row>
    <row r="28" spans="2:27" x14ac:dyDescent="0.3">
      <c r="B28" s="62"/>
      <c r="C28" s="83" t="s">
        <v>34</v>
      </c>
      <c r="D28" s="44" t="s">
        <v>6</v>
      </c>
      <c r="E28" s="44">
        <v>2</v>
      </c>
      <c r="F28" s="44">
        <v>15000</v>
      </c>
      <c r="G28" s="61">
        <f>F28*E28</f>
        <v>30000</v>
      </c>
    </row>
    <row r="29" spans="2:27" x14ac:dyDescent="0.3">
      <c r="B29" s="62"/>
      <c r="C29" s="83" t="s">
        <v>27</v>
      </c>
      <c r="D29" s="44" t="s">
        <v>6</v>
      </c>
      <c r="E29" s="44">
        <v>2</v>
      </c>
      <c r="F29" s="44">
        <v>5000</v>
      </c>
      <c r="G29" s="61">
        <f>F29</f>
        <v>5000</v>
      </c>
      <c r="M29" s="29"/>
    </row>
    <row r="30" spans="2:27" x14ac:dyDescent="0.3">
      <c r="B30" s="62"/>
      <c r="C30" s="83" t="s">
        <v>28</v>
      </c>
      <c r="D30" s="44" t="s">
        <v>6</v>
      </c>
      <c r="E30" s="44">
        <v>2</v>
      </c>
      <c r="F30" s="44">
        <v>10000</v>
      </c>
      <c r="G30" s="61">
        <f>F30</f>
        <v>10000</v>
      </c>
      <c r="M30" s="29"/>
    </row>
    <row r="31" spans="2:27" x14ac:dyDescent="0.3">
      <c r="B31" s="62"/>
      <c r="C31" s="83" t="s">
        <v>10</v>
      </c>
      <c r="D31" s="44" t="s">
        <v>6</v>
      </c>
      <c r="E31" s="44">
        <v>2</v>
      </c>
      <c r="F31" s="44">
        <v>10000</v>
      </c>
      <c r="G31" s="61">
        <f>F31*E31</f>
        <v>20000</v>
      </c>
      <c r="M31" s="29"/>
    </row>
    <row r="32" spans="2:27" x14ac:dyDescent="0.3">
      <c r="B32" s="62"/>
      <c r="C32" s="83" t="s">
        <v>11</v>
      </c>
      <c r="D32" s="44" t="s">
        <v>6</v>
      </c>
      <c r="E32" s="44">
        <v>2</v>
      </c>
      <c r="F32" s="44">
        <v>20000</v>
      </c>
      <c r="G32" s="61">
        <f>E32*F32</f>
        <v>40000</v>
      </c>
      <c r="U32" s="10"/>
    </row>
    <row r="33" spans="2:21" x14ac:dyDescent="0.3">
      <c r="B33" s="69"/>
      <c r="C33" s="48" t="s">
        <v>5</v>
      </c>
      <c r="D33" s="44"/>
      <c r="E33" s="44"/>
      <c r="F33" s="44"/>
      <c r="G33" s="70">
        <f>SUM(G27:G32)</f>
        <v>110000</v>
      </c>
      <c r="U33" s="10"/>
    </row>
    <row r="34" spans="2:21" ht="19.5" thickBot="1" x14ac:dyDescent="0.35">
      <c r="B34" s="71"/>
      <c r="C34" s="72" t="s">
        <v>35</v>
      </c>
      <c r="D34" s="73"/>
      <c r="E34" s="74"/>
      <c r="F34" s="74"/>
      <c r="G34" s="75">
        <f>G33+G25+G21+G18+G15+G11</f>
        <v>2443463.4</v>
      </c>
      <c r="U34" s="10"/>
    </row>
    <row r="35" spans="2:21" x14ac:dyDescent="0.3">
      <c r="C35" s="30"/>
      <c r="D35" s="31"/>
      <c r="E35" s="31"/>
      <c r="F35" s="31"/>
      <c r="G35" s="31"/>
      <c r="U35" s="16"/>
    </row>
    <row r="36" spans="2:21" x14ac:dyDescent="0.3">
      <c r="D36" s="23"/>
      <c r="E36" s="3"/>
      <c r="F36" s="2"/>
      <c r="G36" s="15"/>
    </row>
    <row r="39" spans="2:21" x14ac:dyDescent="0.3">
      <c r="E39" s="26"/>
      <c r="K39" s="2"/>
    </row>
    <row r="40" spans="2:21" x14ac:dyDescent="0.3">
      <c r="K40" s="2"/>
    </row>
    <row r="41" spans="2:21" x14ac:dyDescent="0.3">
      <c r="F41" s="1"/>
      <c r="G41" s="1"/>
      <c r="K41" s="2"/>
      <c r="N41" s="1"/>
      <c r="O41" s="1"/>
      <c r="P41" s="1"/>
      <c r="Q41" s="1"/>
    </row>
    <row r="42" spans="2:21" x14ac:dyDescent="0.3">
      <c r="F42" s="1"/>
      <c r="G42" s="1"/>
      <c r="J42" s="12"/>
      <c r="K42" s="4"/>
      <c r="N42" s="1"/>
      <c r="O42" s="1"/>
      <c r="P42" s="1"/>
      <c r="Q42" s="1"/>
    </row>
    <row r="43" spans="2:21" x14ac:dyDescent="0.3">
      <c r="F43" s="1"/>
      <c r="G43" s="1"/>
      <c r="N43" s="1"/>
      <c r="O43" s="1"/>
      <c r="P43" s="1"/>
      <c r="Q43" s="1"/>
    </row>
    <row r="44" spans="2:21" x14ac:dyDescent="0.3">
      <c r="F44" s="1"/>
      <c r="G44" s="1"/>
      <c r="N44" s="1"/>
      <c r="O44" s="1"/>
      <c r="P44" s="1"/>
      <c r="Q44" s="1"/>
    </row>
    <row r="45" spans="2:21" x14ac:dyDescent="0.3">
      <c r="F45" s="1"/>
      <c r="G45" s="1"/>
      <c r="N45" s="1"/>
      <c r="O45" s="1"/>
      <c r="P45" s="1"/>
      <c r="Q45" s="1"/>
    </row>
    <row r="46" spans="2:21" x14ac:dyDescent="0.3">
      <c r="F46" s="1"/>
      <c r="G46" s="1"/>
      <c r="K46" s="2"/>
      <c r="N46" s="1"/>
      <c r="O46" s="1"/>
      <c r="P46" s="1"/>
      <c r="Q46" s="1"/>
    </row>
    <row r="47" spans="2:21" x14ac:dyDescent="0.3">
      <c r="F47" s="1"/>
      <c r="G47" s="1"/>
      <c r="K47" s="2"/>
      <c r="N47" s="1"/>
      <c r="O47" s="1"/>
      <c r="P47" s="1"/>
      <c r="Q47" s="1"/>
    </row>
    <row r="48" spans="2:21" x14ac:dyDescent="0.3">
      <c r="F48" s="1"/>
      <c r="G48" s="1"/>
      <c r="K48" s="2"/>
      <c r="N48" s="1"/>
      <c r="O48" s="1"/>
      <c r="P48" s="1"/>
      <c r="Q48" s="1"/>
    </row>
    <row r="49" spans="9:11" s="1" customFormat="1" x14ac:dyDescent="0.3">
      <c r="J49" s="2"/>
      <c r="K49" s="2"/>
    </row>
    <row r="51" spans="9:11" s="1" customFormat="1" x14ac:dyDescent="0.3">
      <c r="I51" s="2"/>
      <c r="J51" s="2"/>
    </row>
    <row r="52" spans="9:11" s="1" customFormat="1" x14ac:dyDescent="0.3">
      <c r="I52" s="2"/>
      <c r="J52" s="2"/>
    </row>
    <row r="53" spans="9:11" s="1" customFormat="1" x14ac:dyDescent="0.3">
      <c r="I53" s="2"/>
      <c r="J53" s="22"/>
      <c r="K53" s="26"/>
    </row>
    <row r="54" spans="9:11" s="1" customFormat="1" x14ac:dyDescent="0.3">
      <c r="I54" s="2"/>
      <c r="J54" s="22"/>
      <c r="K54" s="26"/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2023-02-11T05:55:46Z</dcterms:modified>
</cp:coreProperties>
</file>