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7470" windowHeight="22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1" l="1"/>
  <c r="F62" i="1"/>
  <c r="F63" i="1"/>
  <c r="F64" i="1"/>
  <c r="F65" i="1"/>
  <c r="F43" i="1"/>
  <c r="F42" i="1"/>
  <c r="F41" i="1"/>
  <c r="F40" i="1"/>
  <c r="F39" i="1"/>
  <c r="F37" i="1"/>
  <c r="F36" i="1"/>
  <c r="F35" i="1"/>
  <c r="F34" i="1"/>
  <c r="F33" i="1"/>
  <c r="F32" i="1"/>
  <c r="F22" i="1"/>
  <c r="F23" i="1"/>
  <c r="F24" i="1"/>
  <c r="F25" i="1"/>
  <c r="F26" i="1"/>
  <c r="F27" i="1"/>
  <c r="F28" i="1"/>
  <c r="F16" i="1"/>
  <c r="F17" i="1"/>
  <c r="F18" i="1"/>
  <c r="F15" i="1"/>
  <c r="F19" i="1" s="1"/>
  <c r="F10" i="1"/>
  <c r="F4" i="1"/>
  <c r="F5" i="1"/>
  <c r="F21" i="1"/>
  <c r="F60" i="1"/>
  <c r="F66" i="1" s="1"/>
  <c r="F45" i="1"/>
  <c r="F46" i="1"/>
  <c r="F47" i="1"/>
  <c r="C69" i="1" l="1"/>
  <c r="F30" i="1"/>
  <c r="F8" i="1"/>
  <c r="C90" i="1" l="1"/>
  <c r="F48" i="1"/>
  <c r="F49" i="1"/>
  <c r="F50" i="1"/>
  <c r="F51" i="1"/>
  <c r="F52" i="1"/>
  <c r="F53" i="1"/>
  <c r="F54" i="1"/>
  <c r="F55" i="1"/>
  <c r="F6" i="1"/>
  <c r="F7" i="1"/>
  <c r="F9" i="1"/>
  <c r="F11" i="1"/>
  <c r="F3" i="1"/>
  <c r="F57" i="1" l="1"/>
  <c r="C68" i="1" s="1"/>
  <c r="F13" i="1"/>
  <c r="C89" i="1"/>
  <c r="E89" i="1" s="1"/>
  <c r="E68" i="1" l="1"/>
  <c r="E92" i="1"/>
</calcChain>
</file>

<file path=xl/sharedStrings.xml><?xml version="1.0" encoding="utf-8"?>
<sst xmlns="http://schemas.openxmlformats.org/spreadsheetml/2006/main" count="159" uniqueCount="85">
  <si>
    <t>N.</t>
  </si>
  <si>
    <t>Единица измерения</t>
  </si>
  <si>
    <t>Количество</t>
  </si>
  <si>
    <t>Цена (руб.)</t>
  </si>
  <si>
    <t>Сумма (руб.)</t>
  </si>
  <si>
    <t>Материалы</t>
  </si>
  <si>
    <t>1</t>
  </si>
  <si>
    <t>2</t>
  </si>
  <si>
    <t>3</t>
  </si>
  <si>
    <t>шт.</t>
  </si>
  <si>
    <t>4</t>
  </si>
  <si>
    <t>5</t>
  </si>
  <si>
    <t>6</t>
  </si>
  <si>
    <t>7</t>
  </si>
  <si>
    <t>8</t>
  </si>
  <si>
    <t>Доставка материалов</t>
  </si>
  <si>
    <t>Работы</t>
  </si>
  <si>
    <t>Итого работы</t>
  </si>
  <si>
    <t>МАТЕРИАЛЫ</t>
  </si>
  <si>
    <t>РАБОТЫ</t>
  </si>
  <si>
    <t>Наименование материалов и работ</t>
  </si>
  <si>
    <t>компл.</t>
  </si>
  <si>
    <t>Отсыпка дорожек крошкой</t>
  </si>
  <si>
    <t>т.</t>
  </si>
  <si>
    <t>Грунт плодородный</t>
  </si>
  <si>
    <t>Отсыпка грунтом и посадка растений</t>
  </si>
  <si>
    <t>ИТОГО РАБОТЫ И МАТЕРИАЛЫ</t>
  </si>
  <si>
    <t>9</t>
  </si>
  <si>
    <t>МАФ</t>
  </si>
  <si>
    <t>Растения</t>
  </si>
  <si>
    <t xml:space="preserve">Итого </t>
  </si>
  <si>
    <t>Итого</t>
  </si>
  <si>
    <t>КОМПЛЕКТУЮЩИЕ</t>
  </si>
  <si>
    <t>Освещение</t>
  </si>
  <si>
    <t>Чаша пруда (с насосным оборудованием)</t>
  </si>
  <si>
    <t>Крошка для отсыпки дорожки, Мраморная крошка бело-серая 10-20 мм</t>
  </si>
  <si>
    <t>Газон рулонный 0,8х200см</t>
  </si>
  <si>
    <t>Бетонные круги для дорожки D 1300</t>
  </si>
  <si>
    <t>Бетонные круги для дорожки D 900</t>
  </si>
  <si>
    <t>Бетонные круги для дорожки D 600</t>
  </si>
  <si>
    <t>Галька морская "Черноморская" Фракция: 40-70мм</t>
  </si>
  <si>
    <t>Галька «Медовая» Фракция 5-10</t>
  </si>
  <si>
    <t>10</t>
  </si>
  <si>
    <t>Каменныет булыжники крупные (для пруда)</t>
  </si>
  <si>
    <t>Светильник грунтовый</t>
  </si>
  <si>
    <t>Светильник настенный</t>
  </si>
  <si>
    <t>Гирлянда уличная с крупными лампами (5м)</t>
  </si>
  <si>
    <t>Гирлянда мелкая на проволоке 100м</t>
  </si>
  <si>
    <t>"Рамки" для картин с подсветкой (инд.заказ)</t>
  </si>
  <si>
    <t>Стена фоновая с покрытием штукатурка(инд.заказ)</t>
  </si>
  <si>
    <t>Стена с фотопечатью(инд.заказ)</t>
  </si>
  <si>
    <t>Пергола с качелью (инд.заказ)</t>
  </si>
  <si>
    <t>Шахматный стол и стулья (комплект)</t>
  </si>
  <si>
    <t>Скамья</t>
  </si>
  <si>
    <t>Кашпо глинянные V50л</t>
  </si>
  <si>
    <t>Доставка</t>
  </si>
  <si>
    <t>Ива плакучая</t>
  </si>
  <si>
    <t>Клен глобозум</t>
  </si>
  <si>
    <t>Береза полезная</t>
  </si>
  <si>
    <t>Клематис ломонос</t>
  </si>
  <si>
    <t>Роза Ред Леонардо да Винчи</t>
  </si>
  <si>
    <t>Гортензия крупнолистная</t>
  </si>
  <si>
    <t>Вейник остроцветковый</t>
  </si>
  <si>
    <t>Папоротник Орляк</t>
  </si>
  <si>
    <t>Осока горная</t>
  </si>
  <si>
    <t>Осока повислая</t>
  </si>
  <si>
    <t>Дербенник иволистный</t>
  </si>
  <si>
    <t>Щучка дернистая</t>
  </si>
  <si>
    <t>Котовник Фассена</t>
  </si>
  <si>
    <t>Вероникаструм</t>
  </si>
  <si>
    <t>Вероника колосистая Альба</t>
  </si>
  <si>
    <t>Посконник пурпурный</t>
  </si>
  <si>
    <t>Нивяник</t>
  </si>
  <si>
    <t>Ряска</t>
  </si>
  <si>
    <t>Шалфей дубравный</t>
  </si>
  <si>
    <t>Манжетка мягкая</t>
  </si>
  <si>
    <t>Земляника ремонтантная "Александрина"</t>
  </si>
  <si>
    <t>Тысячелистник птармика</t>
  </si>
  <si>
    <t>Ковыль тончайший</t>
  </si>
  <si>
    <t>Кизильник</t>
  </si>
  <si>
    <t>Монтаж и демонтаж инстоляции фоторамка</t>
  </si>
  <si>
    <t>Устройство и демонтаж пруда</t>
  </si>
  <si>
    <t>Посадка растений</t>
  </si>
  <si>
    <t>Устройстиво газона</t>
  </si>
  <si>
    <t>Монтаж и демонтаж освещения 9 (с учетом расходников)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</si>
</sst>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р_."/>
    <numFmt numFmtId="165" formatCode="#,##0.00\ _₽"/>
  </numFmts>
  <fonts count="7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9"/>
      <name val="Montserrat"/>
      <charset val="204"/>
    </font>
    <font>
      <sz val="8"/>
      <name val="Montserrat"/>
      <charset val="204"/>
    </font>
    <font>
      <b/>
      <sz val="8"/>
      <name val="Montserrat"/>
      <charset val="204"/>
    </font>
    <font>
      <sz val="11"/>
      <color theme="1"/>
      <name val="Montserrat"/>
      <charset val="204"/>
    </font>
    <font>
      <sz val="11"/>
      <color theme="0"/>
      <name val="Montserrat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8">
    <xf numFmtId="0" fontId="0" fillId="0" borderId="0" xfId="0"/>
    <xf numFmtId="49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Alignment="1">
      <alignment horizontal="center" vertical="center" wrapText="1"/>
    </xf>
    <xf numFmtId="164" fontId="3" fillId="3" borderId="0" xfId="0" applyNumberFormat="1" applyFont="1" applyFill="1" applyAlignment="1">
      <alignment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49" fontId="3" fillId="3" borderId="1" xfId="0" applyNumberFormat="1" applyFont="1" applyFill="1" applyBorder="1" applyAlignment="1">
      <alignment vertical="center" wrapText="1"/>
    </xf>
    <xf numFmtId="49" fontId="3" fillId="3" borderId="1" xfId="1" applyNumberFormat="1" applyFont="1" applyFill="1" applyBorder="1" applyAlignment="1">
      <alignment horizontal="left" vertical="center" wrapText="1"/>
    </xf>
    <xf numFmtId="164" fontId="4" fillId="3" borderId="1" xfId="1" applyNumberFormat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165" fontId="4" fillId="3" borderId="1" xfId="1" applyNumberFormat="1" applyFont="1" applyFill="1" applyBorder="1" applyAlignment="1">
      <alignment horizontal="right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4" fillId="3" borderId="2" xfId="1" applyNumberFormat="1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165" fontId="4" fillId="3" borderId="5" xfId="1" applyNumberFormat="1" applyFont="1" applyFill="1" applyBorder="1" applyAlignment="1">
      <alignment horizontal="right" vertical="center" wrapText="1"/>
    </xf>
    <xf numFmtId="165" fontId="4" fillId="3" borderId="6" xfId="1" applyNumberFormat="1" applyFont="1" applyFill="1" applyBorder="1" applyAlignment="1">
      <alignment horizontal="right" vertical="center" wrapText="1"/>
    </xf>
    <xf numFmtId="165" fontId="4" fillId="3" borderId="7" xfId="1" applyNumberFormat="1" applyFont="1" applyFill="1" applyBorder="1" applyAlignment="1">
      <alignment horizontal="right" vertical="center" wrapText="1"/>
    </xf>
    <xf numFmtId="165" fontId="4" fillId="3" borderId="8" xfId="1" applyNumberFormat="1" applyFont="1" applyFill="1" applyBorder="1" applyAlignment="1">
      <alignment horizontal="right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left" vertical="center" wrapText="1"/>
    </xf>
    <xf numFmtId="164" fontId="4" fillId="3" borderId="3" xfId="0" applyNumberFormat="1" applyFont="1" applyFill="1" applyBorder="1" applyAlignment="1">
      <alignment horizontal="left" vertical="center" wrapText="1"/>
    </xf>
    <xf numFmtId="164" fontId="4" fillId="3" borderId="4" xfId="0" applyNumberFormat="1" applyFont="1" applyFill="1" applyBorder="1" applyAlignment="1">
      <alignment horizontal="left" vertical="center" wrapText="1"/>
    </xf>
    <xf numFmtId="164" fontId="3" fillId="3" borderId="2" xfId="0" applyNumberFormat="1" applyFont="1" applyFill="1" applyBorder="1" applyAlignment="1">
      <alignment horizontal="left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64" fontId="3" fillId="3" borderId="2" xfId="0" applyNumberFormat="1" applyFont="1" applyFill="1" applyBorder="1" applyAlignment="1">
      <alignment vertical="center" wrapText="1"/>
    </xf>
    <xf numFmtId="165" fontId="3" fillId="3" borderId="4" xfId="0" applyNumberFormat="1" applyFont="1" applyFill="1" applyBorder="1" applyAlignment="1">
      <alignment horizontal="right" vertical="center" wrapText="1"/>
    </xf>
    <xf numFmtId="164" fontId="4" fillId="3" borderId="2" xfId="0" applyNumberFormat="1" applyFont="1" applyFill="1" applyBorder="1" applyAlignment="1">
      <alignment horizontal="left" vertical="center" wrapText="1"/>
    </xf>
    <xf numFmtId="164" fontId="4" fillId="3" borderId="3" xfId="0" applyNumberFormat="1" applyFont="1" applyFill="1" applyBorder="1" applyAlignment="1">
      <alignment horizontal="left" vertical="center" wrapText="1"/>
    </xf>
    <xf numFmtId="164" fontId="4" fillId="3" borderId="9" xfId="0" applyNumberFormat="1" applyFont="1" applyFill="1" applyBorder="1" applyAlignment="1">
      <alignment horizontal="left" vertical="center" wrapText="1"/>
    </xf>
    <xf numFmtId="165" fontId="4" fillId="3" borderId="6" xfId="0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topLeftCell="A29" workbookViewId="0">
      <selection activeCell="J73" sqref="J73"/>
    </sheetView>
  </sheetViews>
  <sheetFormatPr defaultRowHeight="14.25"/>
  <cols>
    <col min="1" max="1" width="9.140625" style="23"/>
    <col min="2" max="2" width="35.42578125" style="23" customWidth="1"/>
    <col min="3" max="3" width="13.28515625" style="23" customWidth="1"/>
    <col min="4" max="4" width="14.85546875" style="23" customWidth="1"/>
    <col min="5" max="5" width="15.5703125" style="23" customWidth="1"/>
    <col min="6" max="6" width="19.7109375" style="23" customWidth="1"/>
    <col min="7" max="11" width="9.140625" style="23"/>
    <col min="12" max="12" width="66.28515625" style="23" customWidth="1"/>
    <col min="13" max="16384" width="9.140625" style="23"/>
  </cols>
  <sheetData>
    <row r="1" spans="1:6" s="5" customFormat="1" ht="43.5" customHeight="1">
      <c r="A1" s="1" t="s">
        <v>0</v>
      </c>
      <c r="B1" s="2" t="s">
        <v>20</v>
      </c>
      <c r="C1" s="2" t="s">
        <v>1</v>
      </c>
      <c r="D1" s="3" t="s">
        <v>2</v>
      </c>
      <c r="E1" s="4" t="s">
        <v>3</v>
      </c>
      <c r="F1" s="4" t="s">
        <v>4</v>
      </c>
    </row>
    <row r="2" spans="1:6" s="6" customFormat="1" ht="19.5" customHeight="1">
      <c r="A2" s="47" t="s">
        <v>5</v>
      </c>
      <c r="B2" s="47"/>
      <c r="C2" s="47"/>
      <c r="D2" s="47"/>
      <c r="E2" s="47"/>
      <c r="F2" s="47"/>
    </row>
    <row r="3" spans="1:6" s="6" customFormat="1" ht="28.5" customHeight="1">
      <c r="A3" s="7" t="s">
        <v>6</v>
      </c>
      <c r="B3" s="8" t="s">
        <v>37</v>
      </c>
      <c r="C3" s="25" t="s">
        <v>9</v>
      </c>
      <c r="D3" s="10">
        <v>9</v>
      </c>
      <c r="E3" s="11">
        <v>5000</v>
      </c>
      <c r="F3" s="11">
        <f>E3*D3</f>
        <v>45000</v>
      </c>
    </row>
    <row r="4" spans="1:6" s="6" customFormat="1" ht="28.5" customHeight="1">
      <c r="A4" s="7" t="s">
        <v>7</v>
      </c>
      <c r="B4" s="8" t="s">
        <v>38</v>
      </c>
      <c r="C4" s="25" t="s">
        <v>9</v>
      </c>
      <c r="D4" s="10">
        <v>8</v>
      </c>
      <c r="E4" s="11">
        <v>3800</v>
      </c>
      <c r="F4" s="11">
        <f t="shared" ref="F4:F5" si="0">E4*D4</f>
        <v>30400</v>
      </c>
    </row>
    <row r="5" spans="1:6" s="6" customFormat="1" ht="28.5" customHeight="1">
      <c r="A5" s="7" t="s">
        <v>8</v>
      </c>
      <c r="B5" s="8" t="s">
        <v>39</v>
      </c>
      <c r="C5" s="25" t="s">
        <v>9</v>
      </c>
      <c r="D5" s="10">
        <v>15</v>
      </c>
      <c r="E5" s="11">
        <v>2300</v>
      </c>
      <c r="F5" s="11">
        <f t="shared" si="0"/>
        <v>34500</v>
      </c>
    </row>
    <row r="6" spans="1:6" s="6" customFormat="1" ht="28.5" customHeight="1">
      <c r="A6" s="7" t="s">
        <v>10</v>
      </c>
      <c r="B6" s="8" t="s">
        <v>40</v>
      </c>
      <c r="C6" s="25" t="s">
        <v>23</v>
      </c>
      <c r="D6" s="10">
        <v>0.7</v>
      </c>
      <c r="E6" s="11">
        <v>7000</v>
      </c>
      <c r="F6" s="11">
        <f>E6*D6</f>
        <v>4900</v>
      </c>
    </row>
    <row r="7" spans="1:6" s="6" customFormat="1" ht="28.5" customHeight="1">
      <c r="A7" s="7" t="s">
        <v>11</v>
      </c>
      <c r="B7" s="12" t="s">
        <v>36</v>
      </c>
      <c r="C7" s="9" t="s">
        <v>9</v>
      </c>
      <c r="D7" s="10">
        <v>5</v>
      </c>
      <c r="E7" s="11">
        <v>900</v>
      </c>
      <c r="F7" s="11">
        <f>E7*D7</f>
        <v>4500</v>
      </c>
    </row>
    <row r="8" spans="1:6" s="6" customFormat="1" ht="21" customHeight="1">
      <c r="A8" s="7" t="s">
        <v>12</v>
      </c>
      <c r="B8" s="12" t="s">
        <v>35</v>
      </c>
      <c r="C8" s="25" t="s">
        <v>23</v>
      </c>
      <c r="D8" s="10">
        <v>6</v>
      </c>
      <c r="E8" s="11">
        <v>4000</v>
      </c>
      <c r="F8" s="11">
        <f>E8*D8</f>
        <v>24000</v>
      </c>
    </row>
    <row r="9" spans="1:6" s="6" customFormat="1" ht="29.25" customHeight="1">
      <c r="A9" s="7" t="s">
        <v>13</v>
      </c>
      <c r="B9" s="12" t="s">
        <v>41</v>
      </c>
      <c r="C9" s="9" t="s">
        <v>23</v>
      </c>
      <c r="D9" s="10">
        <v>2</v>
      </c>
      <c r="E9" s="11">
        <v>2500</v>
      </c>
      <c r="F9" s="11">
        <f>E9*D9</f>
        <v>5000</v>
      </c>
    </row>
    <row r="10" spans="1:6" s="6" customFormat="1" ht="29.25" customHeight="1">
      <c r="A10" s="7" t="s">
        <v>14</v>
      </c>
      <c r="B10" s="12" t="s">
        <v>43</v>
      </c>
      <c r="C10" s="25" t="s">
        <v>9</v>
      </c>
      <c r="D10" s="10">
        <v>20</v>
      </c>
      <c r="E10" s="11">
        <v>10000</v>
      </c>
      <c r="F10" s="11">
        <f>E10*D10</f>
        <v>200000</v>
      </c>
    </row>
    <row r="11" spans="1:6" s="13" customFormat="1" ht="29.25" customHeight="1">
      <c r="A11" s="7" t="s">
        <v>27</v>
      </c>
      <c r="B11" s="21" t="s">
        <v>24</v>
      </c>
      <c r="C11" s="25" t="s">
        <v>23</v>
      </c>
      <c r="D11" s="10">
        <v>2</v>
      </c>
      <c r="E11" s="11">
        <v>3500</v>
      </c>
      <c r="F11" s="11">
        <f>E11*D11</f>
        <v>7000</v>
      </c>
    </row>
    <row r="12" spans="1:6" s="13" customFormat="1" ht="21" customHeight="1">
      <c r="A12" s="7" t="s">
        <v>42</v>
      </c>
      <c r="B12" s="8" t="s">
        <v>15</v>
      </c>
      <c r="C12" s="9"/>
      <c r="D12" s="10"/>
      <c r="E12" s="11"/>
      <c r="F12" s="11">
        <v>85000</v>
      </c>
    </row>
    <row r="13" spans="1:6" s="6" customFormat="1" ht="19.5" customHeight="1">
      <c r="A13" s="14"/>
      <c r="B13" s="43" t="s">
        <v>30</v>
      </c>
      <c r="C13" s="44"/>
      <c r="D13" s="44"/>
      <c r="E13" s="45"/>
      <c r="F13" s="15">
        <f>SUM(F3:F12)</f>
        <v>440300</v>
      </c>
    </row>
    <row r="14" spans="1:6" s="6" customFormat="1" ht="19.5" customHeight="1">
      <c r="A14" s="48" t="s">
        <v>33</v>
      </c>
      <c r="B14" s="49"/>
      <c r="C14" s="49"/>
      <c r="D14" s="49"/>
      <c r="E14" s="49"/>
      <c r="F14" s="50"/>
    </row>
    <row r="15" spans="1:6" s="6" customFormat="1" ht="19.5" customHeight="1">
      <c r="A15" s="7" t="s">
        <v>6</v>
      </c>
      <c r="B15" s="8" t="s">
        <v>46</v>
      </c>
      <c r="C15" s="25" t="s">
        <v>9</v>
      </c>
      <c r="D15" s="25">
        <v>2</v>
      </c>
      <c r="E15" s="25">
        <v>4000</v>
      </c>
      <c r="F15" s="11">
        <f>E15*D15</f>
        <v>8000</v>
      </c>
    </row>
    <row r="16" spans="1:6" s="6" customFormat="1" ht="19.5" customHeight="1">
      <c r="A16" s="7" t="s">
        <v>7</v>
      </c>
      <c r="B16" s="8" t="s">
        <v>47</v>
      </c>
      <c r="C16" s="25" t="s">
        <v>9</v>
      </c>
      <c r="D16" s="25">
        <v>2</v>
      </c>
      <c r="E16" s="25">
        <v>3000</v>
      </c>
      <c r="F16" s="11">
        <f t="shared" ref="F16:F18" si="1">E16*D16</f>
        <v>6000</v>
      </c>
    </row>
    <row r="17" spans="1:6" s="6" customFormat="1" ht="19.5" customHeight="1">
      <c r="A17" s="7" t="s">
        <v>8</v>
      </c>
      <c r="B17" s="8" t="s">
        <v>44</v>
      </c>
      <c r="C17" s="25" t="s">
        <v>9</v>
      </c>
      <c r="D17" s="25">
        <v>8</v>
      </c>
      <c r="E17" s="25">
        <v>1500</v>
      </c>
      <c r="F17" s="11">
        <f t="shared" si="1"/>
        <v>12000</v>
      </c>
    </row>
    <row r="18" spans="1:6" s="6" customFormat="1" ht="19.5" customHeight="1">
      <c r="A18" s="7" t="s">
        <v>10</v>
      </c>
      <c r="B18" s="46" t="s">
        <v>45</v>
      </c>
      <c r="C18" s="25" t="s">
        <v>9</v>
      </c>
      <c r="D18" s="25">
        <v>1</v>
      </c>
      <c r="E18" s="42">
        <v>2000</v>
      </c>
      <c r="F18" s="11">
        <f t="shared" si="1"/>
        <v>2000</v>
      </c>
    </row>
    <row r="19" spans="1:6" s="6" customFormat="1" ht="19.5" customHeight="1">
      <c r="A19" s="14"/>
      <c r="B19" s="43" t="s">
        <v>31</v>
      </c>
      <c r="C19" s="44"/>
      <c r="D19" s="44"/>
      <c r="E19" s="45"/>
      <c r="F19" s="15">
        <f>SUM(F14:F17)</f>
        <v>26000</v>
      </c>
    </row>
    <row r="20" spans="1:6" s="6" customFormat="1" ht="21.75" customHeight="1">
      <c r="A20" s="48" t="s">
        <v>28</v>
      </c>
      <c r="B20" s="49"/>
      <c r="C20" s="49"/>
      <c r="D20" s="49"/>
      <c r="E20" s="49"/>
      <c r="F20" s="50"/>
    </row>
    <row r="21" spans="1:6" s="6" customFormat="1" ht="21.75" customHeight="1">
      <c r="A21" s="7" t="s">
        <v>6</v>
      </c>
      <c r="B21" s="12" t="s">
        <v>34</v>
      </c>
      <c r="C21" s="25" t="s">
        <v>21</v>
      </c>
      <c r="D21" s="10">
        <v>1</v>
      </c>
      <c r="E21" s="11">
        <v>235000</v>
      </c>
      <c r="F21" s="11">
        <f t="shared" ref="F21:F28" si="2">E21*D21</f>
        <v>235000</v>
      </c>
    </row>
    <row r="22" spans="1:6" s="6" customFormat="1" ht="21.75" customHeight="1">
      <c r="A22" s="7" t="s">
        <v>7</v>
      </c>
      <c r="B22" s="12" t="s">
        <v>48</v>
      </c>
      <c r="C22" s="25" t="s">
        <v>9</v>
      </c>
      <c r="D22" s="25">
        <v>5</v>
      </c>
      <c r="E22" s="51">
        <v>30000</v>
      </c>
      <c r="F22" s="11">
        <f t="shared" si="2"/>
        <v>150000</v>
      </c>
    </row>
    <row r="23" spans="1:6" s="6" customFormat="1" ht="21.75" customHeight="1">
      <c r="A23" s="7" t="s">
        <v>8</v>
      </c>
      <c r="B23" s="12" t="s">
        <v>49</v>
      </c>
      <c r="C23" s="25" t="s">
        <v>9</v>
      </c>
      <c r="D23" s="25">
        <v>3</v>
      </c>
      <c r="E23" s="51">
        <v>15000</v>
      </c>
      <c r="F23" s="11">
        <f t="shared" si="2"/>
        <v>45000</v>
      </c>
    </row>
    <row r="24" spans="1:6" s="6" customFormat="1" ht="21.75" customHeight="1">
      <c r="A24" s="7" t="s">
        <v>10</v>
      </c>
      <c r="B24" s="12" t="s">
        <v>50</v>
      </c>
      <c r="C24" s="25" t="s">
        <v>9</v>
      </c>
      <c r="D24" s="25">
        <v>2</v>
      </c>
      <c r="E24" s="51">
        <v>20000</v>
      </c>
      <c r="F24" s="11">
        <f t="shared" si="2"/>
        <v>40000</v>
      </c>
    </row>
    <row r="25" spans="1:6" s="6" customFormat="1" ht="21.75" customHeight="1">
      <c r="A25" s="7" t="s">
        <v>11</v>
      </c>
      <c r="B25" s="12" t="s">
        <v>51</v>
      </c>
      <c r="C25" s="25" t="s">
        <v>9</v>
      </c>
      <c r="D25" s="25">
        <v>1</v>
      </c>
      <c r="E25" s="51">
        <v>150000</v>
      </c>
      <c r="F25" s="11">
        <f t="shared" si="2"/>
        <v>150000</v>
      </c>
    </row>
    <row r="26" spans="1:6" s="6" customFormat="1" ht="21.75" customHeight="1">
      <c r="A26" s="7" t="s">
        <v>12</v>
      </c>
      <c r="B26" s="12" t="s">
        <v>52</v>
      </c>
      <c r="C26" s="25" t="s">
        <v>9</v>
      </c>
      <c r="D26" s="25">
        <v>1</v>
      </c>
      <c r="E26" s="51">
        <v>45000</v>
      </c>
      <c r="F26" s="11">
        <f t="shared" si="2"/>
        <v>45000</v>
      </c>
    </row>
    <row r="27" spans="1:6" s="6" customFormat="1" ht="21.75" customHeight="1">
      <c r="A27" s="7" t="s">
        <v>13</v>
      </c>
      <c r="B27" s="12" t="s">
        <v>53</v>
      </c>
      <c r="C27" s="25" t="s">
        <v>9</v>
      </c>
      <c r="D27" s="25">
        <v>1</v>
      </c>
      <c r="E27" s="51">
        <v>15000</v>
      </c>
      <c r="F27" s="11">
        <f t="shared" si="2"/>
        <v>15000</v>
      </c>
    </row>
    <row r="28" spans="1:6" s="6" customFormat="1" ht="21.75" customHeight="1">
      <c r="A28" s="7" t="s">
        <v>14</v>
      </c>
      <c r="B28" s="12" t="s">
        <v>54</v>
      </c>
      <c r="C28" s="25" t="s">
        <v>9</v>
      </c>
      <c r="D28" s="25">
        <v>3</v>
      </c>
      <c r="E28" s="51">
        <v>10000</v>
      </c>
      <c r="F28" s="11">
        <f t="shared" si="2"/>
        <v>30000</v>
      </c>
    </row>
    <row r="29" spans="1:6" s="6" customFormat="1" ht="21.75" customHeight="1">
      <c r="A29" s="7" t="s">
        <v>27</v>
      </c>
      <c r="B29" s="21" t="s">
        <v>55</v>
      </c>
      <c r="C29" s="25"/>
      <c r="D29" s="10"/>
      <c r="E29" s="20"/>
      <c r="F29" s="11">
        <v>80000</v>
      </c>
    </row>
    <row r="30" spans="1:6" s="6" customFormat="1" ht="19.5" customHeight="1">
      <c r="A30" s="14"/>
      <c r="B30" s="43" t="s">
        <v>31</v>
      </c>
      <c r="C30" s="44"/>
      <c r="D30" s="44"/>
      <c r="E30" s="45"/>
      <c r="F30" s="15">
        <f>SUM(F20:F29)</f>
        <v>790000</v>
      </c>
    </row>
    <row r="31" spans="1:6" s="6" customFormat="1" ht="21.75" customHeight="1">
      <c r="A31" s="48" t="s">
        <v>29</v>
      </c>
      <c r="B31" s="49"/>
      <c r="C31" s="49"/>
      <c r="D31" s="49"/>
      <c r="E31" s="49"/>
      <c r="F31" s="50"/>
    </row>
    <row r="32" spans="1:6" s="6" customFormat="1" ht="21.75" customHeight="1">
      <c r="A32" s="7">
        <v>1</v>
      </c>
      <c r="B32" s="19" t="s">
        <v>56</v>
      </c>
      <c r="C32" s="25" t="s">
        <v>9</v>
      </c>
      <c r="D32" s="10">
        <v>1</v>
      </c>
      <c r="E32" s="11">
        <v>15000</v>
      </c>
      <c r="F32" s="11">
        <f>E32*D32</f>
        <v>15000</v>
      </c>
    </row>
    <row r="33" spans="1:6" s="6" customFormat="1" ht="21.75" customHeight="1">
      <c r="A33" s="7">
        <v>2</v>
      </c>
      <c r="B33" s="19" t="s">
        <v>57</v>
      </c>
      <c r="C33" s="25" t="s">
        <v>9</v>
      </c>
      <c r="D33" s="10">
        <v>2</v>
      </c>
      <c r="E33" s="11">
        <v>11500</v>
      </c>
      <c r="F33" s="11">
        <f t="shared" ref="F33:F43" si="3">E33*D33</f>
        <v>23000</v>
      </c>
    </row>
    <row r="34" spans="1:6" s="6" customFormat="1" ht="21.75" customHeight="1">
      <c r="A34" s="7">
        <v>3</v>
      </c>
      <c r="B34" s="19" t="s">
        <v>58</v>
      </c>
      <c r="C34" s="25" t="s">
        <v>9</v>
      </c>
      <c r="D34" s="10">
        <v>4</v>
      </c>
      <c r="E34" s="11">
        <v>4950</v>
      </c>
      <c r="F34" s="11">
        <f t="shared" si="3"/>
        <v>19800</v>
      </c>
    </row>
    <row r="35" spans="1:6" s="6" customFormat="1" ht="21.75" customHeight="1">
      <c r="A35" s="7">
        <v>4</v>
      </c>
      <c r="B35" s="19" t="s">
        <v>59</v>
      </c>
      <c r="C35" s="25" t="s">
        <v>9</v>
      </c>
      <c r="D35" s="10">
        <v>4</v>
      </c>
      <c r="E35" s="11">
        <v>800</v>
      </c>
      <c r="F35" s="11">
        <f t="shared" si="3"/>
        <v>3200</v>
      </c>
    </row>
    <row r="36" spans="1:6" s="6" customFormat="1" ht="21.75" customHeight="1">
      <c r="A36" s="7">
        <v>5</v>
      </c>
      <c r="B36" s="19" t="s">
        <v>60</v>
      </c>
      <c r="C36" s="25" t="s">
        <v>9</v>
      </c>
      <c r="D36" s="10">
        <v>2</v>
      </c>
      <c r="E36" s="11">
        <v>2500</v>
      </c>
      <c r="F36" s="11">
        <f t="shared" si="3"/>
        <v>5000</v>
      </c>
    </row>
    <row r="37" spans="1:6" s="6" customFormat="1" ht="21.75" customHeight="1">
      <c r="A37" s="7">
        <v>6</v>
      </c>
      <c r="B37" s="19" t="s">
        <v>61</v>
      </c>
      <c r="C37" s="25" t="s">
        <v>9</v>
      </c>
      <c r="D37" s="10">
        <v>3</v>
      </c>
      <c r="E37" s="20">
        <v>3500</v>
      </c>
      <c r="F37" s="11">
        <f t="shared" si="3"/>
        <v>10500</v>
      </c>
    </row>
    <row r="38" spans="1:6" s="6" customFormat="1" ht="21.75" customHeight="1">
      <c r="A38" s="7">
        <v>7</v>
      </c>
      <c r="B38" s="21" t="s">
        <v>79</v>
      </c>
      <c r="C38" s="25" t="s">
        <v>9</v>
      </c>
      <c r="D38" s="10">
        <v>36</v>
      </c>
      <c r="E38" s="20">
        <v>350</v>
      </c>
      <c r="F38" s="11">
        <v>38000</v>
      </c>
    </row>
    <row r="39" spans="1:6" s="6" customFormat="1" ht="21.75" customHeight="1">
      <c r="A39" s="7">
        <v>8</v>
      </c>
      <c r="B39" s="19" t="s">
        <v>62</v>
      </c>
      <c r="C39" s="25" t="s">
        <v>9</v>
      </c>
      <c r="D39" s="10">
        <v>30</v>
      </c>
      <c r="E39" s="20">
        <v>565</v>
      </c>
      <c r="F39" s="11">
        <f t="shared" si="3"/>
        <v>16950</v>
      </c>
    </row>
    <row r="40" spans="1:6" s="6" customFormat="1" ht="21.75" customHeight="1">
      <c r="A40" s="7">
        <v>9</v>
      </c>
      <c r="B40" s="19" t="s">
        <v>63</v>
      </c>
      <c r="C40" s="25" t="s">
        <v>9</v>
      </c>
      <c r="D40" s="10">
        <v>8</v>
      </c>
      <c r="E40" s="20">
        <v>1500</v>
      </c>
      <c r="F40" s="11">
        <f t="shared" si="3"/>
        <v>12000</v>
      </c>
    </row>
    <row r="41" spans="1:6" s="6" customFormat="1" ht="21.75" customHeight="1">
      <c r="A41" s="7">
        <v>10</v>
      </c>
      <c r="B41" s="19" t="s">
        <v>64</v>
      </c>
      <c r="C41" s="25" t="s">
        <v>9</v>
      </c>
      <c r="D41" s="10">
        <v>8</v>
      </c>
      <c r="E41" s="20">
        <v>370</v>
      </c>
      <c r="F41" s="11">
        <f t="shared" si="3"/>
        <v>2960</v>
      </c>
    </row>
    <row r="42" spans="1:6" s="6" customFormat="1" ht="21.75" customHeight="1">
      <c r="A42" s="7">
        <v>11</v>
      </c>
      <c r="B42" s="19" t="s">
        <v>65</v>
      </c>
      <c r="C42" s="25" t="s">
        <v>9</v>
      </c>
      <c r="D42" s="10">
        <v>4</v>
      </c>
      <c r="E42" s="20">
        <v>525</v>
      </c>
      <c r="F42" s="11">
        <f t="shared" si="3"/>
        <v>2100</v>
      </c>
    </row>
    <row r="43" spans="1:6" s="6" customFormat="1" ht="21.75" customHeight="1">
      <c r="A43" s="7">
        <v>12</v>
      </c>
      <c r="B43" s="21" t="s">
        <v>66</v>
      </c>
      <c r="C43" s="25" t="s">
        <v>9</v>
      </c>
      <c r="D43" s="10">
        <v>2</v>
      </c>
      <c r="E43" s="20">
        <v>356</v>
      </c>
      <c r="F43" s="11">
        <f t="shared" si="3"/>
        <v>712</v>
      </c>
    </row>
    <row r="44" spans="1:6" s="6" customFormat="1" ht="21.75" customHeight="1">
      <c r="A44" s="7">
        <v>13</v>
      </c>
      <c r="B44" s="21" t="s">
        <v>67</v>
      </c>
      <c r="C44" s="25" t="s">
        <v>9</v>
      </c>
      <c r="D44" s="10">
        <v>5</v>
      </c>
      <c r="E44" s="20">
        <v>250</v>
      </c>
      <c r="F44" s="11">
        <v>38000</v>
      </c>
    </row>
    <row r="45" spans="1:6" s="6" customFormat="1" ht="21.75" customHeight="1">
      <c r="A45" s="7">
        <v>14</v>
      </c>
      <c r="B45" s="19" t="s">
        <v>68</v>
      </c>
      <c r="C45" s="25" t="s">
        <v>9</v>
      </c>
      <c r="D45" s="10">
        <v>3</v>
      </c>
      <c r="E45" s="11">
        <v>330</v>
      </c>
      <c r="F45" s="11">
        <f>E45*D45</f>
        <v>990</v>
      </c>
    </row>
    <row r="46" spans="1:6" s="6" customFormat="1" ht="21.75" customHeight="1">
      <c r="A46" s="7">
        <v>15</v>
      </c>
      <c r="B46" s="19" t="s">
        <v>70</v>
      </c>
      <c r="C46" s="25" t="s">
        <v>9</v>
      </c>
      <c r="D46" s="10">
        <v>3</v>
      </c>
      <c r="E46" s="11">
        <v>280</v>
      </c>
      <c r="F46" s="11">
        <f t="shared" ref="F46:F55" si="4">E46*D46</f>
        <v>840</v>
      </c>
    </row>
    <row r="47" spans="1:6" s="6" customFormat="1" ht="21.75" customHeight="1">
      <c r="A47" s="7">
        <v>16</v>
      </c>
      <c r="B47" s="19" t="s">
        <v>69</v>
      </c>
      <c r="C47" s="25" t="s">
        <v>9</v>
      </c>
      <c r="D47" s="10">
        <v>3</v>
      </c>
      <c r="E47" s="11">
        <v>280</v>
      </c>
      <c r="F47" s="11">
        <f t="shared" si="4"/>
        <v>840</v>
      </c>
    </row>
    <row r="48" spans="1:6" s="6" customFormat="1" ht="21.75" customHeight="1">
      <c r="A48" s="7">
        <v>17</v>
      </c>
      <c r="B48" s="19" t="s">
        <v>71</v>
      </c>
      <c r="C48" s="9" t="s">
        <v>9</v>
      </c>
      <c r="D48" s="10">
        <v>2</v>
      </c>
      <c r="E48" s="11">
        <v>250</v>
      </c>
      <c r="F48" s="11">
        <f t="shared" si="4"/>
        <v>500</v>
      </c>
    </row>
    <row r="49" spans="1:6" s="6" customFormat="1" ht="21.75" customHeight="1">
      <c r="A49" s="7">
        <v>18</v>
      </c>
      <c r="B49" s="19" t="s">
        <v>72</v>
      </c>
      <c r="C49" s="9" t="s">
        <v>9</v>
      </c>
      <c r="D49" s="10">
        <v>2</v>
      </c>
      <c r="E49" s="11">
        <v>250</v>
      </c>
      <c r="F49" s="11">
        <f t="shared" si="4"/>
        <v>500</v>
      </c>
    </row>
    <row r="50" spans="1:6" s="6" customFormat="1" ht="21.75" customHeight="1">
      <c r="A50" s="7">
        <v>19</v>
      </c>
      <c r="B50" s="19" t="s">
        <v>73</v>
      </c>
      <c r="C50" s="9" t="s">
        <v>9</v>
      </c>
      <c r="D50" s="10">
        <v>7</v>
      </c>
      <c r="E50" s="20">
        <v>150</v>
      </c>
      <c r="F50" s="11">
        <f t="shared" si="4"/>
        <v>1050</v>
      </c>
    </row>
    <row r="51" spans="1:6" s="6" customFormat="1" ht="21.75" customHeight="1">
      <c r="A51" s="7">
        <v>20</v>
      </c>
      <c r="B51" s="19" t="s">
        <v>74</v>
      </c>
      <c r="C51" s="9" t="s">
        <v>9</v>
      </c>
      <c r="D51" s="10">
        <v>9</v>
      </c>
      <c r="E51" s="20">
        <v>350</v>
      </c>
      <c r="F51" s="11">
        <f t="shared" si="4"/>
        <v>3150</v>
      </c>
    </row>
    <row r="52" spans="1:6" s="6" customFormat="1" ht="21.75" customHeight="1">
      <c r="A52" s="7">
        <v>21</v>
      </c>
      <c r="B52" s="19" t="s">
        <v>75</v>
      </c>
      <c r="C52" s="9" t="s">
        <v>9</v>
      </c>
      <c r="D52" s="10">
        <v>25</v>
      </c>
      <c r="E52" s="20">
        <v>310</v>
      </c>
      <c r="F52" s="11">
        <f t="shared" si="4"/>
        <v>7750</v>
      </c>
    </row>
    <row r="53" spans="1:6" s="6" customFormat="1" ht="21.75" customHeight="1">
      <c r="A53" s="7">
        <v>22</v>
      </c>
      <c r="B53" s="19" t="s">
        <v>76</v>
      </c>
      <c r="C53" s="9" t="s">
        <v>9</v>
      </c>
      <c r="D53" s="10">
        <v>20</v>
      </c>
      <c r="E53" s="20">
        <v>80</v>
      </c>
      <c r="F53" s="11">
        <f t="shared" si="4"/>
        <v>1600</v>
      </c>
    </row>
    <row r="54" spans="1:6" s="6" customFormat="1" ht="21.75" customHeight="1">
      <c r="A54" s="7">
        <v>23</v>
      </c>
      <c r="B54" s="19" t="s">
        <v>77</v>
      </c>
      <c r="C54" s="9" t="s">
        <v>9</v>
      </c>
      <c r="D54" s="10">
        <v>6</v>
      </c>
      <c r="E54" s="20">
        <v>250</v>
      </c>
      <c r="F54" s="11">
        <f t="shared" si="4"/>
        <v>1500</v>
      </c>
    </row>
    <row r="55" spans="1:6" s="6" customFormat="1" ht="21.75" customHeight="1">
      <c r="A55" s="7">
        <v>24</v>
      </c>
      <c r="B55" s="21" t="s">
        <v>78</v>
      </c>
      <c r="C55" s="9" t="s">
        <v>9</v>
      </c>
      <c r="D55" s="10">
        <v>17</v>
      </c>
      <c r="E55" s="20">
        <v>370</v>
      </c>
      <c r="F55" s="11">
        <f t="shared" si="4"/>
        <v>6290</v>
      </c>
    </row>
    <row r="56" spans="1:6" s="6" customFormat="1" ht="21.75" customHeight="1">
      <c r="A56" s="7">
        <v>25</v>
      </c>
      <c r="B56" s="21" t="s">
        <v>55</v>
      </c>
      <c r="C56" s="9"/>
      <c r="D56" s="10"/>
      <c r="E56" s="20"/>
      <c r="F56" s="11">
        <v>30000</v>
      </c>
    </row>
    <row r="57" spans="1:6" s="6" customFormat="1" ht="21.75" customHeight="1">
      <c r="A57" s="22"/>
      <c r="B57" s="30" t="s">
        <v>31</v>
      </c>
      <c r="C57" s="30"/>
      <c r="D57" s="30"/>
      <c r="E57" s="30"/>
      <c r="F57" s="15">
        <f>SUM(F32:F56)</f>
        <v>242232</v>
      </c>
    </row>
    <row r="58" spans="1:6" s="6" customFormat="1" ht="21.75" customHeight="1">
      <c r="A58" s="48" t="s">
        <v>16</v>
      </c>
      <c r="B58" s="49"/>
      <c r="C58" s="49"/>
      <c r="D58" s="49"/>
      <c r="E58" s="49"/>
      <c r="F58" s="50"/>
    </row>
    <row r="59" spans="1:6" s="6" customFormat="1" ht="21.75" customHeight="1">
      <c r="A59" s="24"/>
      <c r="B59" s="24"/>
      <c r="C59" s="24"/>
      <c r="D59" s="24"/>
      <c r="E59" s="24"/>
      <c r="F59" s="24"/>
    </row>
    <row r="60" spans="1:6" s="6" customFormat="1" ht="21" customHeight="1">
      <c r="A60" s="7" t="s">
        <v>6</v>
      </c>
      <c r="B60" s="8" t="s">
        <v>80</v>
      </c>
      <c r="C60" s="25" t="s">
        <v>9</v>
      </c>
      <c r="D60" s="10">
        <v>1</v>
      </c>
      <c r="E60" s="11">
        <v>80000</v>
      </c>
      <c r="F60" s="11">
        <f>E60*D60</f>
        <v>80000</v>
      </c>
    </row>
    <row r="61" spans="1:6" s="6" customFormat="1" ht="22.5" customHeight="1">
      <c r="A61" s="7" t="s">
        <v>7</v>
      </c>
      <c r="B61" s="12" t="s">
        <v>81</v>
      </c>
      <c r="C61" s="25" t="s">
        <v>9</v>
      </c>
      <c r="D61" s="10">
        <v>1</v>
      </c>
      <c r="E61" s="11">
        <v>30000</v>
      </c>
      <c r="F61" s="11">
        <f t="shared" ref="F61:F65" si="5">E61*D61</f>
        <v>30000</v>
      </c>
    </row>
    <row r="62" spans="1:6" s="6" customFormat="1" ht="19.5" customHeight="1">
      <c r="A62" s="7" t="s">
        <v>8</v>
      </c>
      <c r="B62" s="12" t="s">
        <v>22</v>
      </c>
      <c r="C62" s="25" t="s">
        <v>9</v>
      </c>
      <c r="D62" s="10">
        <v>1</v>
      </c>
      <c r="E62" s="11">
        <v>3100</v>
      </c>
      <c r="F62" s="11">
        <f t="shared" si="5"/>
        <v>3100</v>
      </c>
    </row>
    <row r="63" spans="1:6" s="6" customFormat="1" ht="19.5" customHeight="1">
      <c r="A63" s="7" t="s">
        <v>10</v>
      </c>
      <c r="B63" s="52" t="s">
        <v>82</v>
      </c>
      <c r="C63" s="25" t="s">
        <v>9</v>
      </c>
      <c r="D63" s="10">
        <v>210</v>
      </c>
      <c r="E63" s="53">
        <v>500</v>
      </c>
      <c r="F63" s="11">
        <f t="shared" si="5"/>
        <v>105000</v>
      </c>
    </row>
    <row r="64" spans="1:6" s="6" customFormat="1" ht="19.5" customHeight="1">
      <c r="A64" s="7" t="s">
        <v>11</v>
      </c>
      <c r="B64" s="52" t="s">
        <v>83</v>
      </c>
      <c r="C64" s="25" t="s">
        <v>9</v>
      </c>
      <c r="D64" s="10">
        <v>1</v>
      </c>
      <c r="E64" s="53">
        <v>15000</v>
      </c>
      <c r="F64" s="11">
        <f t="shared" si="5"/>
        <v>15000</v>
      </c>
    </row>
    <row r="65" spans="1:6" s="6" customFormat="1" ht="19.5" customHeight="1">
      <c r="A65" s="7" t="s">
        <v>12</v>
      </c>
      <c r="B65" s="52" t="s">
        <v>84</v>
      </c>
      <c r="C65" s="25" t="s">
        <v>9</v>
      </c>
      <c r="D65" s="10">
        <v>1</v>
      </c>
      <c r="E65" s="53">
        <v>20000</v>
      </c>
      <c r="F65" s="11">
        <f t="shared" si="5"/>
        <v>20000</v>
      </c>
    </row>
    <row r="66" spans="1:6" s="6" customFormat="1" ht="18.75" customHeight="1">
      <c r="A66" s="16"/>
      <c r="B66" s="43" t="s">
        <v>31</v>
      </c>
      <c r="C66" s="44"/>
      <c r="D66" s="44"/>
      <c r="E66" s="45"/>
      <c r="F66" s="15">
        <f>SUM(F60:F65)</f>
        <v>253100</v>
      </c>
    </row>
    <row r="67" spans="1:6" s="6" customFormat="1" ht="18.75" customHeight="1">
      <c r="A67" s="16"/>
      <c r="B67" s="54"/>
      <c r="C67" s="55"/>
      <c r="D67" s="55"/>
      <c r="E67" s="56"/>
      <c r="F67" s="57"/>
    </row>
    <row r="68" spans="1:6" s="6" customFormat="1" ht="18.75" customHeight="1">
      <c r="A68" s="17"/>
      <c r="B68" s="18" t="s">
        <v>32</v>
      </c>
      <c r="C68" s="36">
        <f>F57+F30+F19+F13</f>
        <v>1498532</v>
      </c>
      <c r="D68" s="37"/>
      <c r="E68" s="38">
        <f>C68+C69</f>
        <v>1751632</v>
      </c>
      <c r="F68" s="39"/>
    </row>
    <row r="69" spans="1:6" s="6" customFormat="1" ht="18.75" customHeight="1">
      <c r="A69" s="17"/>
      <c r="B69" s="18" t="s">
        <v>19</v>
      </c>
      <c r="C69" s="36">
        <f>F66</f>
        <v>253100</v>
      </c>
      <c r="D69" s="37"/>
      <c r="E69" s="40"/>
      <c r="F69" s="41"/>
    </row>
    <row r="70" spans="1:6" s="6" customFormat="1" ht="20.25" customHeight="1">
      <c r="A70" s="33"/>
      <c r="B70" s="34"/>
      <c r="C70" s="34"/>
      <c r="D70" s="34"/>
      <c r="E70" s="34"/>
      <c r="F70" s="35"/>
    </row>
    <row r="71" spans="1:6" s="6" customFormat="1" ht="19.5" customHeight="1"/>
    <row r="72" spans="1:6" s="6" customFormat="1" ht="18" customHeight="1"/>
    <row r="73" spans="1:6" s="6" customFormat="1" ht="18" customHeight="1"/>
    <row r="74" spans="1:6" s="6" customFormat="1" ht="18" customHeight="1"/>
    <row r="75" spans="1:6" s="6" customFormat="1" ht="18" customHeight="1"/>
    <row r="76" spans="1:6" s="6" customFormat="1" ht="18" customHeight="1"/>
    <row r="77" spans="1:6" s="6" customFormat="1" ht="18" customHeight="1"/>
    <row r="78" spans="1:6" s="6" customFormat="1" ht="26.25" customHeight="1"/>
    <row r="79" spans="1:6" s="6" customFormat="1" ht="18" customHeight="1"/>
    <row r="80" spans="1:6" s="6" customFormat="1" ht="18" customHeight="1"/>
    <row r="81" spans="1:6" s="6" customFormat="1" ht="18" customHeight="1"/>
    <row r="82" spans="1:6" s="6" customFormat="1" ht="18" customHeight="1"/>
    <row r="83" spans="1:6" s="6" customFormat="1" ht="18" customHeight="1"/>
    <row r="84" spans="1:6" s="6" customFormat="1" ht="18" customHeight="1"/>
    <row r="85" spans="1:6" s="6" customFormat="1" ht="19.5" customHeight="1"/>
    <row r="86" spans="1:6" s="6" customFormat="1" ht="21.75" customHeight="1">
      <c r="A86" s="30" t="s">
        <v>16</v>
      </c>
      <c r="B86" s="30"/>
      <c r="C86" s="30"/>
      <c r="D86" s="30"/>
      <c r="E86" s="30"/>
      <c r="F86" s="30"/>
    </row>
    <row r="87" spans="1:6" s="6" customFormat="1" ht="20.25" customHeight="1">
      <c r="A87" s="7" t="s">
        <v>6</v>
      </c>
      <c r="B87" s="12" t="s">
        <v>25</v>
      </c>
      <c r="C87" s="9"/>
      <c r="D87" s="10"/>
      <c r="E87" s="11"/>
      <c r="F87" s="11">
        <v>80000</v>
      </c>
    </row>
    <row r="88" spans="1:6" s="6" customFormat="1" ht="18.75" customHeight="1">
      <c r="A88" s="16"/>
      <c r="B88" s="30" t="s">
        <v>17</v>
      </c>
      <c r="C88" s="30"/>
      <c r="D88" s="30"/>
      <c r="E88" s="30"/>
      <c r="F88" s="15"/>
    </row>
    <row r="89" spans="1:6" s="6" customFormat="1" ht="18.75" customHeight="1">
      <c r="A89" s="17"/>
      <c r="B89" s="18" t="s">
        <v>18</v>
      </c>
      <c r="C89" s="31">
        <f>F57</f>
        <v>242232</v>
      </c>
      <c r="D89" s="31"/>
      <c r="E89" s="32">
        <f>C89+C90</f>
        <v>322232</v>
      </c>
      <c r="F89" s="32"/>
    </row>
    <row r="90" spans="1:6" s="6" customFormat="1" ht="18.75" customHeight="1">
      <c r="A90" s="17"/>
      <c r="B90" s="18" t="s">
        <v>19</v>
      </c>
      <c r="C90" s="31">
        <f>F87</f>
        <v>80000</v>
      </c>
      <c r="D90" s="31"/>
      <c r="E90" s="32"/>
      <c r="F90" s="32"/>
    </row>
    <row r="91" spans="1:6" s="6" customFormat="1" ht="20.25" customHeight="1">
      <c r="A91" s="26"/>
      <c r="B91" s="26"/>
      <c r="C91" s="26"/>
      <c r="D91" s="26"/>
      <c r="E91" s="26"/>
      <c r="F91" s="26"/>
    </row>
    <row r="92" spans="1:6" ht="23.25" customHeight="1">
      <c r="A92" s="27" t="s">
        <v>26</v>
      </c>
      <c r="B92" s="27"/>
      <c r="C92" s="27"/>
      <c r="D92" s="27"/>
      <c r="E92" s="28">
        <f>E89+E68</f>
        <v>2073864</v>
      </c>
      <c r="F92" s="29"/>
    </row>
  </sheetData>
  <mergeCells count="22">
    <mergeCell ref="A14:F14"/>
    <mergeCell ref="A31:F31"/>
    <mergeCell ref="A2:F2"/>
    <mergeCell ref="B13:E13"/>
    <mergeCell ref="A58:F58"/>
    <mergeCell ref="B66:E66"/>
    <mergeCell ref="C68:D68"/>
    <mergeCell ref="E68:F69"/>
    <mergeCell ref="C69:D69"/>
    <mergeCell ref="A70:F70"/>
    <mergeCell ref="A20:F20"/>
    <mergeCell ref="B30:E30"/>
    <mergeCell ref="B19:E19"/>
    <mergeCell ref="A91:F91"/>
    <mergeCell ref="A92:D92"/>
    <mergeCell ref="E92:F92"/>
    <mergeCell ref="B57:E57"/>
    <mergeCell ref="A86:F86"/>
    <mergeCell ref="B88:E88"/>
    <mergeCell ref="C89:D89"/>
    <mergeCell ref="E89:F90"/>
    <mergeCell ref="C90:D9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2023-01-08T12:19:49Z</dcterms:modified>
</cp:coreProperties>
</file>