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05\Desktop\МОЯ\ПРОЕКТЫ\Конкурсный\сады и люди\"/>
    </mc:Choice>
  </mc:AlternateContent>
  <xr:revisionPtr revIDLastSave="0" documentId="13_ncr:1_{E92F21BF-4636-4F99-AD26-44E24F1E790B}" xr6:coauthVersionLast="47" xr6:coauthVersionMax="47" xr10:uidLastSave="{00000000-0000-0000-0000-000000000000}"/>
  <bookViews>
    <workbookView xWindow="-96" yWindow="-96" windowWidth="23232" windowHeight="12552" xr2:uid="{3C6041A3-A42F-46AB-AE73-804EB0874A7D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H36" i="1"/>
  <c r="H37" i="1"/>
  <c r="H38" i="1"/>
  <c r="H39" i="1"/>
  <c r="H40" i="1"/>
  <c r="H41" i="1"/>
  <c r="H42" i="1"/>
  <c r="H43" i="1"/>
  <c r="H35" i="1"/>
  <c r="H32" i="1"/>
  <c r="H33" i="1" s="1"/>
  <c r="H25" i="1"/>
  <c r="H26" i="1"/>
  <c r="H27" i="1"/>
  <c r="H28" i="1"/>
  <c r="H17" i="1"/>
  <c r="H18" i="1"/>
  <c r="H19" i="1"/>
  <c r="H20" i="1"/>
  <c r="H21" i="1"/>
  <c r="H6" i="1"/>
  <c r="H7" i="1"/>
  <c r="H8" i="1"/>
  <c r="H9" i="1"/>
  <c r="H14" i="1" s="1"/>
  <c r="H10" i="1"/>
  <c r="H11" i="1"/>
  <c r="H12" i="1"/>
  <c r="H13" i="1"/>
  <c r="H5" i="1"/>
  <c r="H22" i="1"/>
  <c r="H29" i="1"/>
  <c r="F47" i="1"/>
  <c r="H46" i="1"/>
  <c r="F5" i="1"/>
  <c r="H47" i="1"/>
  <c r="H31" i="1"/>
  <c r="H24" i="1"/>
  <c r="G5" i="1"/>
  <c r="F32" i="1"/>
  <c r="F46" i="1"/>
  <c r="F27" i="1"/>
  <c r="F31" i="1"/>
  <c r="F33" i="1" s="1"/>
  <c r="H44" i="1" l="1"/>
  <c r="H48" i="1" s="1"/>
  <c r="F37" i="1"/>
  <c r="F38" i="1"/>
  <c r="F39" i="1"/>
  <c r="F40" i="1"/>
  <c r="F41" i="1"/>
  <c r="F42" i="1"/>
  <c r="F43" i="1"/>
  <c r="F35" i="1"/>
  <c r="F36" i="1"/>
  <c r="F26" i="1"/>
  <c r="E28" i="1"/>
  <c r="F28" i="1" s="1"/>
  <c r="F25" i="1"/>
  <c r="F21" i="1"/>
  <c r="F24" i="1"/>
  <c r="D17" i="1"/>
  <c r="D16" i="1"/>
  <c r="F20" i="1"/>
  <c r="F19" i="1"/>
  <c r="F18" i="1"/>
  <c r="F13" i="1"/>
  <c r="F12" i="1"/>
  <c r="F10" i="1"/>
  <c r="F8" i="1"/>
  <c r="F9" i="1"/>
  <c r="F11" i="1"/>
  <c r="F7" i="1"/>
  <c r="F6" i="1"/>
  <c r="F17" i="1" l="1"/>
  <c r="F16" i="1"/>
  <c r="H16" i="1"/>
  <c r="F44" i="1"/>
  <c r="F14" i="1"/>
  <c r="F29" i="1"/>
  <c r="F22" i="1" l="1"/>
  <c r="F48" i="1"/>
</calcChain>
</file>

<file path=xl/sharedStrings.xml><?xml version="1.0" encoding="utf-8"?>
<sst xmlns="http://schemas.openxmlformats.org/spreadsheetml/2006/main" count="85" uniqueCount="59">
  <si>
    <t>м2</t>
  </si>
  <si>
    <t>м3</t>
  </si>
  <si>
    <t>Песок карьерный</t>
  </si>
  <si>
    <t>Щебень гранитный фр.20-40</t>
  </si>
  <si>
    <t>шт</t>
  </si>
  <si>
    <t>Доска обрезная антисептированная 50х100х6000 мм естественной влажности сорт 1-2 хвойные породы</t>
  </si>
  <si>
    <t>Саморезы по дереву 80x5,0 мм потайная головка конструкционные (200 шт.)</t>
  </si>
  <si>
    <t>упак.</t>
  </si>
  <si>
    <t>Дорожка</t>
  </si>
  <si>
    <t>Конструкция</t>
  </si>
  <si>
    <t>Брусок ромбус</t>
  </si>
  <si>
    <t>Труба профильная 50х50х2 мм квадратная 3 м</t>
  </si>
  <si>
    <t>Труба профильная 25х25х1,5 мм квадратная 6 м</t>
  </si>
  <si>
    <t>Камень-фонтан</t>
  </si>
  <si>
    <t>НАИМЕНОВАНИЕ</t>
  </si>
  <si>
    <t>ЕД.ИЗМ.</t>
  </si>
  <si>
    <t>КОЛ-ВО</t>
  </si>
  <si>
    <t>HPL пластик с перфорацией (3050*1300лист)</t>
  </si>
  <si>
    <t>Растения</t>
  </si>
  <si>
    <t>Пластиковый садовый пруд круглый, d180/40</t>
  </si>
  <si>
    <t xml:space="preserve">Брус 100х100х6000 мм естественной влажности сорт 1-2 хвойные породы </t>
  </si>
  <si>
    <t>Саморезы конструкционные потай 3.5*35 TX 10, 400шт</t>
  </si>
  <si>
    <t xml:space="preserve">упак. </t>
  </si>
  <si>
    <t>Итого Дорожка:</t>
  </si>
  <si>
    <t>Итого Конструкция:</t>
  </si>
  <si>
    <t>Итого Камень-фонтан:</t>
  </si>
  <si>
    <t>ВСЕГО:</t>
  </si>
  <si>
    <t>Итого Растения:</t>
  </si>
  <si>
    <t>Ель сербская «Karel», 50-60rb</t>
  </si>
  <si>
    <t xml:space="preserve">Ель европейская «Little Gem», 25/+ C5 </t>
  </si>
  <si>
    <t>Ель европейская «Pusch», RB 40-50 CM</t>
  </si>
  <si>
    <t>Лиственница японская «Sweef Weeper», С10 St160</t>
  </si>
  <si>
    <t>Молиния тростниковая «Fontane», с2-с3</t>
  </si>
  <si>
    <t>Кортадерия «Pink Feather», с4-5, 60-80</t>
  </si>
  <si>
    <t>Осока пальмолистная «Little Midge», с2</t>
  </si>
  <si>
    <t>Осока горная, с2</t>
  </si>
  <si>
    <t>Астра кустарниковая «Snowsprite», С2</t>
  </si>
  <si>
    <t>Итого Освещение:</t>
  </si>
  <si>
    <t>Освещение</t>
  </si>
  <si>
    <t>Водонепроницаемый встраиваемый палубный мини-светильник 31 мм 1 Вт ss для освещения бассейна</t>
  </si>
  <si>
    <t>Распылитель для фонтана</t>
  </si>
  <si>
    <t>ЦЕНА, за 1 ед.изм., руб.</t>
  </si>
  <si>
    <t>тонна</t>
  </si>
  <si>
    <t>Камни вокруг конструкции</t>
  </si>
  <si>
    <t>Итого камни вокруг конструкции:</t>
  </si>
  <si>
    <t>Работа за 1 ед.изм., руб.</t>
  </si>
  <si>
    <t>СУММА материалы, руб.</t>
  </si>
  <si>
    <t>СУММА Работа, руб.</t>
  </si>
  <si>
    <t>ВСЕГО МАТЕРИАЛЫ И РАБОТЫ:</t>
  </si>
  <si>
    <t>Геотекстиль 150 г/кв.м иглопробивной 2х25 м (50 кв.м)</t>
  </si>
  <si>
    <t>Террасная доска полнотелая  ВЕНГЕ</t>
  </si>
  <si>
    <t>Антисептик 450 огнебиозащит. I гр. красный 5 кг</t>
  </si>
  <si>
    <t>Масло для внешних работ 2,4 л.</t>
  </si>
  <si>
    <t>Саморез универсал. по дереву 4,0*20 потайной</t>
  </si>
  <si>
    <t>Насос для фонтана, мощность 40Вт, напор 2,5м (номинальный 1,4м)</t>
  </si>
  <si>
    <t xml:space="preserve">Cетка просечно-вытяжная ЦПВС, ячейка ромб стороны 2х2 мм, рулон 0.5х2м, метал. оцинков. </t>
  </si>
  <si>
    <t xml:space="preserve">Гранит </t>
  </si>
  <si>
    <t xml:space="preserve">40 Вт моно фотоэлектрический модуль, </t>
  </si>
  <si>
    <t>Мраморная галька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</si>
</sst>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omfortaa"/>
      <charset val="204"/>
    </font>
    <font>
      <b/>
      <sz val="10"/>
      <color theme="1"/>
      <name val="Comfortaa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7F1EF"/>
        <bgColor indexed="64"/>
      </patternFill>
    </fill>
    <fill>
      <patternFill patternType="solid">
        <fgColor rgb="FFDFCBC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left" vertical="top" wrapText="1" shrinkToFit="1"/>
    </xf>
    <xf numFmtId="0" fontId="3" fillId="0" borderId="0" xfId="0" applyFont="1" applyAlignment="1">
      <alignment horizontal="left" vertical="top" wrapText="1" shrinkToFit="1"/>
    </xf>
    <xf numFmtId="0" fontId="1" fillId="0" borderId="0" xfId="0" applyFont="1" applyAlignment="1">
      <alignment horizontal="right" vertical="top" wrapText="1" shrinkToFit="1"/>
    </xf>
    <xf numFmtId="0" fontId="3" fillId="0" borderId="0" xfId="0" applyFont="1" applyAlignment="1">
      <alignment horizontal="right" vertical="top" wrapText="1" shrinkToFit="1"/>
    </xf>
    <xf numFmtId="0" fontId="1" fillId="0" borderId="1" xfId="0" applyFont="1" applyBorder="1" applyAlignment="1">
      <alignment horizontal="left" vertical="top" wrapText="1" shrinkToFit="1"/>
    </xf>
    <xf numFmtId="1" fontId="1" fillId="0" borderId="1" xfId="0" applyNumberFormat="1" applyFont="1" applyBorder="1" applyAlignment="1">
      <alignment horizontal="right" vertical="top" wrapText="1" shrinkToFit="1"/>
    </xf>
    <xf numFmtId="4" fontId="1" fillId="0" borderId="1" xfId="0" applyNumberFormat="1" applyFont="1" applyBorder="1" applyAlignment="1">
      <alignment horizontal="right" vertical="top" wrapText="1" shrinkToFit="1"/>
    </xf>
    <xf numFmtId="4" fontId="0" fillId="0" borderId="0" xfId="0" applyNumberFormat="1" applyAlignment="1">
      <alignment horizontal="right" vertical="top"/>
    </xf>
    <xf numFmtId="4" fontId="1" fillId="0" borderId="0" xfId="0" applyNumberFormat="1" applyFont="1" applyAlignment="1">
      <alignment horizontal="right" vertical="top" wrapText="1" shrinkToFit="1"/>
    </xf>
    <xf numFmtId="4" fontId="3" fillId="0" borderId="0" xfId="0" applyNumberFormat="1" applyFont="1" applyAlignment="1">
      <alignment horizontal="right" vertical="top" wrapText="1" shrinkToFit="1"/>
    </xf>
    <xf numFmtId="0" fontId="0" fillId="0" borderId="0" xfId="0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 wrapText="1" shrinkToFit="1"/>
    </xf>
    <xf numFmtId="0" fontId="2" fillId="2" borderId="1" xfId="0" applyFont="1" applyFill="1" applyBorder="1" applyAlignment="1">
      <alignment horizontal="left" vertical="top" wrapText="1" shrinkToFit="1"/>
    </xf>
    <xf numFmtId="0" fontId="2" fillId="2" borderId="1" xfId="0" applyFont="1" applyFill="1" applyBorder="1" applyAlignment="1">
      <alignment horizontal="right" vertical="top" wrapText="1" shrinkToFit="1"/>
    </xf>
    <xf numFmtId="0" fontId="2" fillId="2" borderId="1" xfId="0" applyFont="1" applyFill="1" applyBorder="1" applyAlignment="1">
      <alignment horizontal="left" vertical="top" wrapText="1" shrinkToFit="1"/>
    </xf>
    <xf numFmtId="0" fontId="1" fillId="2" borderId="1" xfId="0" applyFont="1" applyFill="1" applyBorder="1" applyAlignment="1">
      <alignment vertical="top" wrapText="1" shrinkToFit="1"/>
    </xf>
    <xf numFmtId="4" fontId="2" fillId="4" borderId="3" xfId="0" applyNumberFormat="1" applyFont="1" applyFill="1" applyBorder="1" applyAlignment="1">
      <alignment vertical="top" wrapText="1" shrinkToFit="1"/>
    </xf>
    <xf numFmtId="0" fontId="4" fillId="0" borderId="4" xfId="0" applyFont="1" applyBorder="1" applyAlignment="1">
      <alignment vertical="top" wrapText="1" shrinkToFit="1"/>
    </xf>
    <xf numFmtId="0" fontId="4" fillId="0" borderId="7" xfId="0" applyFont="1" applyBorder="1" applyAlignment="1">
      <alignment vertical="top" wrapText="1" shrinkToFit="1"/>
    </xf>
    <xf numFmtId="0" fontId="2" fillId="4" borderId="3" xfId="0" applyFont="1" applyFill="1" applyBorder="1" applyAlignment="1">
      <alignment horizontal="left" vertical="top" wrapText="1" shrinkToFit="1"/>
    </xf>
    <xf numFmtId="0" fontId="0" fillId="0" borderId="4" xfId="0" applyBorder="1" applyAlignment="1">
      <alignment vertical="top" wrapText="1" shrinkToFit="1"/>
    </xf>
    <xf numFmtId="0" fontId="0" fillId="0" borderId="7" xfId="0" applyBorder="1" applyAlignment="1">
      <alignment vertical="top" wrapText="1" shrinkToFit="1"/>
    </xf>
    <xf numFmtId="0" fontId="2" fillId="3" borderId="3" xfId="0" applyFont="1" applyFill="1" applyBorder="1" applyAlignment="1">
      <alignment horizontal="left" vertical="top" wrapText="1" shrinkToFit="1"/>
    </xf>
    <xf numFmtId="0" fontId="1" fillId="3" borderId="4" xfId="0" applyFont="1" applyFill="1" applyBorder="1" applyAlignment="1">
      <alignment vertical="top" wrapText="1" shrinkToFit="1"/>
    </xf>
    <xf numFmtId="0" fontId="0" fillId="0" borderId="4" xfId="0" applyBorder="1" applyAlignment="1">
      <alignment vertical="top"/>
    </xf>
    <xf numFmtId="0" fontId="2" fillId="3" borderId="2" xfId="0" applyFont="1" applyFill="1" applyBorder="1" applyAlignment="1">
      <alignment horizontal="left" vertical="top" wrapText="1" shrinkToFit="1"/>
    </xf>
    <xf numFmtId="0" fontId="1" fillId="3" borderId="0" xfId="0" applyFont="1" applyFill="1" applyBorder="1" applyAlignment="1">
      <alignment vertical="top" wrapText="1" shrinkToFit="1"/>
    </xf>
    <xf numFmtId="0" fontId="0" fillId="0" borderId="0" xfId="0" applyAlignment="1">
      <alignment vertical="top"/>
    </xf>
    <xf numFmtId="0" fontId="2" fillId="3" borderId="5" xfId="0" applyFont="1" applyFill="1" applyBorder="1" applyAlignment="1">
      <alignment horizontal="left" vertical="top" wrapText="1" shrinkToFit="1"/>
    </xf>
    <xf numFmtId="0" fontId="1" fillId="3" borderId="6" xfId="0" applyFont="1" applyFill="1" applyBorder="1" applyAlignment="1">
      <alignment vertical="top" wrapText="1" shrinkToFit="1"/>
    </xf>
    <xf numFmtId="0" fontId="0" fillId="0" borderId="6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FCBC4"/>
      <color rgb="FFE1E1E1"/>
      <color rgb="FFF7F1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30909-8E0C-48F1-B4EC-25A26BF26362}">
  <dimension ref="B2:P77"/>
  <sheetViews>
    <sheetView tabSelected="1" zoomScale="85" zoomScaleNormal="85" workbookViewId="0">
      <selection activeCell="B47" sqref="B47:E47"/>
    </sheetView>
  </sheetViews>
  <sheetFormatPr defaultRowHeight="14.4" x14ac:dyDescent="0.55000000000000004"/>
  <cols>
    <col min="2" max="2" width="58" style="1" customWidth="1"/>
    <col min="3" max="3" width="9.47265625" style="14" customWidth="1"/>
    <col min="4" max="4" width="9.578125" style="3" customWidth="1"/>
    <col min="5" max="5" width="18.20703125" style="2" customWidth="1"/>
    <col min="6" max="6" width="12.83984375" style="2" customWidth="1"/>
    <col min="7" max="7" width="10.578125" style="1" customWidth="1"/>
    <col min="8" max="8" width="13" style="2" customWidth="1"/>
    <col min="9" max="10" width="8.83984375" style="1"/>
    <col min="11" max="11" width="18" style="1" customWidth="1"/>
    <col min="12" max="12" width="8.83984375" style="1"/>
    <col min="13" max="13" width="14.15625" style="1" customWidth="1"/>
    <col min="14" max="16" width="8.83984375" style="1"/>
  </cols>
  <sheetData>
    <row r="2" spans="2:8" x14ac:dyDescent="0.55000000000000004">
      <c r="E2" s="11"/>
      <c r="F2" s="11"/>
    </row>
    <row r="3" spans="2:8" ht="75.599999999999994" x14ac:dyDescent="0.55000000000000004">
      <c r="B3" s="16" t="s">
        <v>14</v>
      </c>
      <c r="C3" s="16" t="s">
        <v>15</v>
      </c>
      <c r="D3" s="17" t="s">
        <v>16</v>
      </c>
      <c r="E3" s="15" t="s">
        <v>41</v>
      </c>
      <c r="F3" s="15" t="s">
        <v>46</v>
      </c>
      <c r="G3" s="15" t="s">
        <v>45</v>
      </c>
      <c r="H3" s="15" t="s">
        <v>47</v>
      </c>
    </row>
    <row r="4" spans="2:8" ht="18.899999999999999" x14ac:dyDescent="0.55000000000000004">
      <c r="B4" s="26" t="s">
        <v>8</v>
      </c>
      <c r="C4" s="27"/>
      <c r="D4" s="27"/>
      <c r="E4" s="27"/>
      <c r="F4" s="27"/>
      <c r="G4" s="28"/>
      <c r="H4" s="28"/>
    </row>
    <row r="5" spans="2:8" ht="21.6" customHeight="1" x14ac:dyDescent="0.55000000000000004">
      <c r="B5" s="8" t="s">
        <v>49</v>
      </c>
      <c r="C5" s="8" t="s">
        <v>4</v>
      </c>
      <c r="D5" s="9">
        <v>1</v>
      </c>
      <c r="E5" s="10">
        <v>2341</v>
      </c>
      <c r="F5" s="10">
        <f>D5*E5</f>
        <v>2341</v>
      </c>
      <c r="G5" s="10">
        <f>35*50</f>
        <v>1750</v>
      </c>
      <c r="H5" s="10">
        <f>G5*D5</f>
        <v>1750</v>
      </c>
    </row>
    <row r="6" spans="2:8" ht="18.899999999999999" x14ac:dyDescent="0.55000000000000004">
      <c r="B6" s="8" t="s">
        <v>2</v>
      </c>
      <c r="C6" s="8" t="s">
        <v>1</v>
      </c>
      <c r="D6" s="9">
        <v>2</v>
      </c>
      <c r="E6" s="10">
        <v>650</v>
      </c>
      <c r="F6" s="10">
        <f t="shared" ref="F6:F13" si="0">D6*E6</f>
        <v>1300</v>
      </c>
      <c r="G6" s="10">
        <v>800</v>
      </c>
      <c r="H6" s="10">
        <f t="shared" ref="H6:H13" si="1">G6*D6</f>
        <v>1600</v>
      </c>
    </row>
    <row r="7" spans="2:8" ht="18.899999999999999" x14ac:dyDescent="0.55000000000000004">
      <c r="B7" s="8" t="s">
        <v>3</v>
      </c>
      <c r="C7" s="8" t="s">
        <v>1</v>
      </c>
      <c r="D7" s="9">
        <v>3</v>
      </c>
      <c r="E7" s="10">
        <v>2300</v>
      </c>
      <c r="F7" s="10">
        <f t="shared" si="0"/>
        <v>6900</v>
      </c>
      <c r="G7" s="10">
        <v>800</v>
      </c>
      <c r="H7" s="10">
        <f t="shared" si="1"/>
        <v>2400</v>
      </c>
    </row>
    <row r="8" spans="2:8" ht="37.799999999999997" x14ac:dyDescent="0.55000000000000004">
      <c r="B8" s="8" t="s">
        <v>20</v>
      </c>
      <c r="C8" s="8" t="s">
        <v>4</v>
      </c>
      <c r="D8" s="9">
        <v>8</v>
      </c>
      <c r="E8" s="10">
        <v>930</v>
      </c>
      <c r="F8" s="10">
        <f t="shared" si="0"/>
        <v>7440</v>
      </c>
      <c r="G8" s="10">
        <v>250</v>
      </c>
      <c r="H8" s="10">
        <f t="shared" si="1"/>
        <v>2000</v>
      </c>
    </row>
    <row r="9" spans="2:8" ht="37.799999999999997" x14ac:dyDescent="0.55000000000000004">
      <c r="B9" s="8" t="s">
        <v>5</v>
      </c>
      <c r="C9" s="8" t="s">
        <v>4</v>
      </c>
      <c r="D9" s="9">
        <v>2</v>
      </c>
      <c r="E9" s="10">
        <v>540</v>
      </c>
      <c r="F9" s="10">
        <f t="shared" si="0"/>
        <v>1080</v>
      </c>
      <c r="G9" s="10">
        <v>250</v>
      </c>
      <c r="H9" s="10">
        <f t="shared" si="1"/>
        <v>500</v>
      </c>
    </row>
    <row r="10" spans="2:8" ht="37.799999999999997" x14ac:dyDescent="0.55000000000000004">
      <c r="B10" s="8" t="s">
        <v>6</v>
      </c>
      <c r="C10" s="8" t="s">
        <v>7</v>
      </c>
      <c r="D10" s="9">
        <v>1</v>
      </c>
      <c r="E10" s="10">
        <v>1850</v>
      </c>
      <c r="F10" s="10">
        <f t="shared" si="0"/>
        <v>1850</v>
      </c>
      <c r="G10" s="10">
        <v>0</v>
      </c>
      <c r="H10" s="10">
        <f t="shared" si="1"/>
        <v>0</v>
      </c>
    </row>
    <row r="11" spans="2:8" ht="18.899999999999999" x14ac:dyDescent="0.55000000000000004">
      <c r="B11" s="8" t="s">
        <v>50</v>
      </c>
      <c r="C11" s="8" t="s">
        <v>4</v>
      </c>
      <c r="D11" s="9">
        <v>25</v>
      </c>
      <c r="E11" s="10">
        <v>2701</v>
      </c>
      <c r="F11" s="10">
        <f t="shared" si="0"/>
        <v>67525</v>
      </c>
      <c r="G11" s="10">
        <v>250</v>
      </c>
      <c r="H11" s="10">
        <f t="shared" si="1"/>
        <v>6250</v>
      </c>
    </row>
    <row r="12" spans="2:8" ht="18.899999999999999" x14ac:dyDescent="0.55000000000000004">
      <c r="B12" s="8" t="s">
        <v>21</v>
      </c>
      <c r="C12" s="8" t="s">
        <v>22</v>
      </c>
      <c r="D12" s="9">
        <v>1</v>
      </c>
      <c r="E12" s="10">
        <v>1100</v>
      </c>
      <c r="F12" s="10">
        <f t="shared" si="0"/>
        <v>1100</v>
      </c>
      <c r="G12" s="10">
        <v>0</v>
      </c>
      <c r="H12" s="10">
        <f t="shared" si="1"/>
        <v>0</v>
      </c>
    </row>
    <row r="13" spans="2:8" ht="18.899999999999999" x14ac:dyDescent="0.55000000000000004">
      <c r="B13" s="8" t="s">
        <v>51</v>
      </c>
      <c r="C13" s="8" t="s">
        <v>4</v>
      </c>
      <c r="D13" s="9">
        <v>1</v>
      </c>
      <c r="E13" s="10">
        <v>1586</v>
      </c>
      <c r="F13" s="10">
        <f t="shared" si="0"/>
        <v>1586</v>
      </c>
      <c r="G13" s="10">
        <v>1750</v>
      </c>
      <c r="H13" s="10">
        <f t="shared" si="1"/>
        <v>1750</v>
      </c>
    </row>
    <row r="14" spans="2:8" ht="18.899999999999999" x14ac:dyDescent="0.55000000000000004">
      <c r="B14" s="18" t="s">
        <v>23</v>
      </c>
      <c r="C14" s="19"/>
      <c r="D14" s="19"/>
      <c r="E14" s="19"/>
      <c r="F14" s="15">
        <f>SUM(F5:F13)</f>
        <v>91122</v>
      </c>
      <c r="G14" s="15"/>
      <c r="H14" s="15">
        <f>SUM(H5:H13)</f>
        <v>16250</v>
      </c>
    </row>
    <row r="15" spans="2:8" ht="18.899999999999999" x14ac:dyDescent="0.55000000000000004">
      <c r="B15" s="29" t="s">
        <v>9</v>
      </c>
      <c r="C15" s="30"/>
      <c r="D15" s="30"/>
      <c r="E15" s="30"/>
      <c r="F15" s="30"/>
      <c r="G15" s="31"/>
      <c r="H15" s="31"/>
    </row>
    <row r="16" spans="2:8" ht="18.899999999999999" x14ac:dyDescent="0.55000000000000004">
      <c r="B16" s="8" t="s">
        <v>11</v>
      </c>
      <c r="C16" s="8" t="s">
        <v>4</v>
      </c>
      <c r="D16" s="9">
        <f>21/3</f>
        <v>7</v>
      </c>
      <c r="E16" s="10">
        <v>747</v>
      </c>
      <c r="F16" s="10">
        <f>D16*E16</f>
        <v>5229</v>
      </c>
      <c r="G16" s="10">
        <v>1800</v>
      </c>
      <c r="H16" s="10">
        <f>G16*D16</f>
        <v>12600</v>
      </c>
    </row>
    <row r="17" spans="2:8" ht="18.899999999999999" customHeight="1" x14ac:dyDescent="0.55000000000000004">
      <c r="B17" s="8" t="s">
        <v>12</v>
      </c>
      <c r="C17" s="8" t="s">
        <v>4</v>
      </c>
      <c r="D17" s="9">
        <f>36/6</f>
        <v>6</v>
      </c>
      <c r="E17" s="10">
        <v>576</v>
      </c>
      <c r="F17" s="10">
        <f>D17*E17</f>
        <v>3456</v>
      </c>
      <c r="G17" s="10">
        <v>3600</v>
      </c>
      <c r="H17" s="10">
        <f t="shared" ref="H17:H21" si="2">G17*D17</f>
        <v>21600</v>
      </c>
    </row>
    <row r="18" spans="2:8" ht="18.899999999999999" x14ac:dyDescent="0.55000000000000004">
      <c r="B18" s="8" t="s">
        <v>10</v>
      </c>
      <c r="C18" s="8" t="s">
        <v>0</v>
      </c>
      <c r="D18" s="9">
        <v>9.52</v>
      </c>
      <c r="E18" s="10">
        <v>2800</v>
      </c>
      <c r="F18" s="10">
        <f>D18*E18</f>
        <v>26656</v>
      </c>
      <c r="G18" s="10">
        <v>850</v>
      </c>
      <c r="H18" s="10">
        <f t="shared" si="2"/>
        <v>8092</v>
      </c>
    </row>
    <row r="19" spans="2:8" ht="18.899999999999999" x14ac:dyDescent="0.55000000000000004">
      <c r="B19" s="8" t="s">
        <v>52</v>
      </c>
      <c r="C19" s="8" t="s">
        <v>4</v>
      </c>
      <c r="D19" s="9">
        <v>1</v>
      </c>
      <c r="E19" s="10">
        <v>8500</v>
      </c>
      <c r="F19" s="10">
        <f>D19*E19</f>
        <v>8500</v>
      </c>
      <c r="G19" s="10">
        <v>8000</v>
      </c>
      <c r="H19" s="10">
        <f t="shared" si="2"/>
        <v>8000</v>
      </c>
    </row>
    <row r="20" spans="2:8" ht="18.899999999999999" x14ac:dyDescent="0.55000000000000004">
      <c r="B20" s="8" t="s">
        <v>53</v>
      </c>
      <c r="C20" s="8" t="s">
        <v>4</v>
      </c>
      <c r="D20" s="9">
        <v>200</v>
      </c>
      <c r="E20" s="10">
        <v>2.2000000000000002</v>
      </c>
      <c r="F20" s="10">
        <f t="shared" ref="F20:F28" si="3">D20*E20</f>
        <v>440.00000000000006</v>
      </c>
      <c r="G20" s="10">
        <v>0</v>
      </c>
      <c r="H20" s="10">
        <f t="shared" si="2"/>
        <v>0</v>
      </c>
    </row>
    <row r="21" spans="2:8" ht="18.899999999999999" x14ac:dyDescent="0.55000000000000004">
      <c r="B21" s="8" t="s">
        <v>17</v>
      </c>
      <c r="C21" s="8" t="s">
        <v>4</v>
      </c>
      <c r="D21" s="9">
        <v>2</v>
      </c>
      <c r="E21" s="10">
        <v>12000</v>
      </c>
      <c r="F21" s="10">
        <f t="shared" si="3"/>
        <v>24000</v>
      </c>
      <c r="G21" s="10">
        <v>5000</v>
      </c>
      <c r="H21" s="10">
        <f t="shared" si="2"/>
        <v>10000</v>
      </c>
    </row>
    <row r="22" spans="2:8" ht="18.899999999999999" x14ac:dyDescent="0.55000000000000004">
      <c r="B22" s="18" t="s">
        <v>24</v>
      </c>
      <c r="C22" s="19"/>
      <c r="D22" s="19"/>
      <c r="E22" s="19"/>
      <c r="F22" s="15">
        <f>SUM(F16:F21)</f>
        <v>68281</v>
      </c>
      <c r="G22" s="15"/>
      <c r="H22" s="15">
        <f>SUM(H16:H21)</f>
        <v>60292</v>
      </c>
    </row>
    <row r="23" spans="2:8" ht="18.899999999999999" x14ac:dyDescent="0.55000000000000004">
      <c r="B23" s="32" t="s">
        <v>13</v>
      </c>
      <c r="C23" s="33"/>
      <c r="D23" s="33"/>
      <c r="E23" s="33"/>
      <c r="F23" s="33"/>
      <c r="G23" s="34"/>
      <c r="H23" s="34"/>
    </row>
    <row r="24" spans="2:8" ht="37.799999999999997" x14ac:dyDescent="0.55000000000000004">
      <c r="B24" s="8" t="s">
        <v>54</v>
      </c>
      <c r="C24" s="8" t="s">
        <v>4</v>
      </c>
      <c r="D24" s="9">
        <v>1</v>
      </c>
      <c r="E24" s="10">
        <v>1980</v>
      </c>
      <c r="F24" s="10">
        <f t="shared" si="3"/>
        <v>1980</v>
      </c>
      <c r="G24" s="10">
        <v>1200</v>
      </c>
      <c r="H24" s="10">
        <f>G24*D24</f>
        <v>1200</v>
      </c>
    </row>
    <row r="25" spans="2:8" ht="37.799999999999997" x14ac:dyDescent="0.55000000000000004">
      <c r="B25" s="8" t="s">
        <v>55</v>
      </c>
      <c r="C25" s="8" t="s">
        <v>4</v>
      </c>
      <c r="D25" s="9">
        <v>4</v>
      </c>
      <c r="E25" s="10">
        <v>1305</v>
      </c>
      <c r="F25" s="10">
        <f t="shared" si="3"/>
        <v>5220</v>
      </c>
      <c r="G25" s="10">
        <v>400</v>
      </c>
      <c r="H25" s="10">
        <f t="shared" ref="H25:H28" si="4">G25*D25</f>
        <v>1600</v>
      </c>
    </row>
    <row r="26" spans="2:8" ht="18.899999999999999" x14ac:dyDescent="0.55000000000000004">
      <c r="B26" s="8" t="s">
        <v>56</v>
      </c>
      <c r="C26" s="8" t="s">
        <v>1</v>
      </c>
      <c r="D26" s="10">
        <v>0.31</v>
      </c>
      <c r="E26" s="10">
        <v>41000</v>
      </c>
      <c r="F26" s="10">
        <f t="shared" si="3"/>
        <v>12710</v>
      </c>
      <c r="G26" s="10">
        <v>800</v>
      </c>
      <c r="H26" s="10">
        <f t="shared" si="4"/>
        <v>248</v>
      </c>
    </row>
    <row r="27" spans="2:8" ht="18.899999999999999" x14ac:dyDescent="0.55000000000000004">
      <c r="B27" s="8" t="s">
        <v>40</v>
      </c>
      <c r="C27" s="8" t="s">
        <v>4</v>
      </c>
      <c r="D27" s="9">
        <v>1</v>
      </c>
      <c r="E27" s="10">
        <v>500</v>
      </c>
      <c r="F27" s="10">
        <f t="shared" si="3"/>
        <v>500</v>
      </c>
      <c r="G27" s="10">
        <v>400</v>
      </c>
      <c r="H27" s="10">
        <f t="shared" si="4"/>
        <v>400</v>
      </c>
    </row>
    <row r="28" spans="2:8" ht="18.899999999999999" x14ac:dyDescent="0.55000000000000004">
      <c r="B28" s="8" t="s">
        <v>19</v>
      </c>
      <c r="C28" s="8" t="s">
        <v>4</v>
      </c>
      <c r="D28" s="9">
        <v>1</v>
      </c>
      <c r="E28" s="10">
        <f>2890*1.5</f>
        <v>4335</v>
      </c>
      <c r="F28" s="10">
        <f t="shared" si="3"/>
        <v>4335</v>
      </c>
      <c r="G28" s="10">
        <v>4000</v>
      </c>
      <c r="H28" s="10">
        <f t="shared" si="4"/>
        <v>4000</v>
      </c>
    </row>
    <row r="29" spans="2:8" ht="18.899999999999999" x14ac:dyDescent="0.55000000000000004">
      <c r="B29" s="18" t="s">
        <v>25</v>
      </c>
      <c r="C29" s="19"/>
      <c r="D29" s="19"/>
      <c r="E29" s="19"/>
      <c r="F29" s="15">
        <f>SUM(F24:F28)</f>
        <v>24745</v>
      </c>
      <c r="G29" s="15"/>
      <c r="H29" s="15">
        <f>SUM(H24:H28)</f>
        <v>7448</v>
      </c>
    </row>
    <row r="30" spans="2:8" ht="18.899999999999999" x14ac:dyDescent="0.55000000000000004">
      <c r="B30" s="32" t="s">
        <v>38</v>
      </c>
      <c r="C30" s="33"/>
      <c r="D30" s="33"/>
      <c r="E30" s="33"/>
      <c r="F30" s="33"/>
      <c r="G30" s="34"/>
      <c r="H30" s="34"/>
    </row>
    <row r="31" spans="2:8" ht="37.799999999999997" x14ac:dyDescent="0.55000000000000004">
      <c r="B31" s="8" t="s">
        <v>39</v>
      </c>
      <c r="C31" s="8" t="s">
        <v>4</v>
      </c>
      <c r="D31" s="9">
        <v>40</v>
      </c>
      <c r="E31" s="10">
        <v>420</v>
      </c>
      <c r="F31" s="10">
        <f>D31*E31</f>
        <v>16800</v>
      </c>
      <c r="G31" s="10">
        <v>1200</v>
      </c>
      <c r="H31" s="10">
        <f>G31*D31</f>
        <v>48000</v>
      </c>
    </row>
    <row r="32" spans="2:8" ht="18.899999999999999" x14ac:dyDescent="0.55000000000000004">
      <c r="B32" s="8" t="s">
        <v>57</v>
      </c>
      <c r="C32" s="8" t="s">
        <v>4</v>
      </c>
      <c r="D32" s="9">
        <v>4</v>
      </c>
      <c r="E32" s="10">
        <v>3407</v>
      </c>
      <c r="F32" s="10">
        <f>D32*E32</f>
        <v>13628</v>
      </c>
      <c r="G32" s="10">
        <v>1200</v>
      </c>
      <c r="H32" s="10">
        <f>G32*D32</f>
        <v>4800</v>
      </c>
    </row>
    <row r="33" spans="2:8" ht="18.899999999999999" x14ac:dyDescent="0.55000000000000004">
      <c r="B33" s="18" t="s">
        <v>37</v>
      </c>
      <c r="C33" s="19"/>
      <c r="D33" s="19"/>
      <c r="E33" s="19"/>
      <c r="F33" s="15">
        <f>SUM(F31:F32)</f>
        <v>30428</v>
      </c>
      <c r="G33" s="15"/>
      <c r="H33" s="15">
        <f>SUM(H31:H32)</f>
        <v>52800</v>
      </c>
    </row>
    <row r="34" spans="2:8" ht="18.899999999999999" x14ac:dyDescent="0.55000000000000004">
      <c r="B34" s="29" t="s">
        <v>18</v>
      </c>
      <c r="C34" s="30"/>
      <c r="D34" s="30"/>
      <c r="E34" s="30"/>
      <c r="F34" s="30"/>
      <c r="G34" s="31"/>
      <c r="H34" s="31"/>
    </row>
    <row r="35" spans="2:8" ht="18.899999999999999" x14ac:dyDescent="0.55000000000000004">
      <c r="B35" s="8" t="s">
        <v>36</v>
      </c>
      <c r="C35" s="8" t="s">
        <v>4</v>
      </c>
      <c r="D35" s="9">
        <v>11</v>
      </c>
      <c r="E35" s="10">
        <v>550</v>
      </c>
      <c r="F35" s="10">
        <f t="shared" ref="F35" si="5">D35*E35</f>
        <v>6050</v>
      </c>
      <c r="G35" s="10">
        <v>50</v>
      </c>
      <c r="H35" s="10">
        <f>G35*D35</f>
        <v>550</v>
      </c>
    </row>
    <row r="36" spans="2:8" ht="18.899999999999999" x14ac:dyDescent="0.55000000000000004">
      <c r="B36" s="8" t="s">
        <v>29</v>
      </c>
      <c r="C36" s="8" t="s">
        <v>4</v>
      </c>
      <c r="D36" s="9">
        <v>1</v>
      </c>
      <c r="E36" s="10">
        <v>3500</v>
      </c>
      <c r="F36" s="10">
        <f t="shared" ref="F36:F42" si="6">D36*E36</f>
        <v>3500</v>
      </c>
      <c r="G36" s="10">
        <v>1100</v>
      </c>
      <c r="H36" s="10">
        <f t="shared" ref="H36:H43" si="7">G36*D36</f>
        <v>1100</v>
      </c>
    </row>
    <row r="37" spans="2:8" ht="37.799999999999997" customHeight="1" x14ac:dyDescent="0.55000000000000004">
      <c r="B37" s="8" t="s">
        <v>30</v>
      </c>
      <c r="C37" s="8" t="s">
        <v>4</v>
      </c>
      <c r="D37" s="9">
        <v>1</v>
      </c>
      <c r="E37" s="10">
        <v>16625</v>
      </c>
      <c r="F37" s="10">
        <f t="shared" si="6"/>
        <v>16625</v>
      </c>
      <c r="G37" s="10">
        <v>1100</v>
      </c>
      <c r="H37" s="10">
        <f t="shared" si="7"/>
        <v>1100</v>
      </c>
    </row>
    <row r="38" spans="2:8" ht="18.899999999999999" x14ac:dyDescent="0.55000000000000004">
      <c r="B38" s="8" t="s">
        <v>28</v>
      </c>
      <c r="C38" s="8" t="s">
        <v>4</v>
      </c>
      <c r="D38" s="9">
        <v>1</v>
      </c>
      <c r="E38" s="10">
        <v>10000</v>
      </c>
      <c r="F38" s="10">
        <f t="shared" si="6"/>
        <v>10000</v>
      </c>
      <c r="G38" s="10">
        <v>1100</v>
      </c>
      <c r="H38" s="10">
        <f t="shared" si="7"/>
        <v>1100</v>
      </c>
    </row>
    <row r="39" spans="2:8" ht="18.899999999999999" x14ac:dyDescent="0.55000000000000004">
      <c r="B39" s="8" t="s">
        <v>33</v>
      </c>
      <c r="C39" s="8" t="s">
        <v>4</v>
      </c>
      <c r="D39" s="9">
        <v>5</v>
      </c>
      <c r="E39" s="10">
        <v>3500</v>
      </c>
      <c r="F39" s="10">
        <f t="shared" si="6"/>
        <v>17500</v>
      </c>
      <c r="G39" s="10">
        <v>50</v>
      </c>
      <c r="H39" s="10">
        <f t="shared" si="7"/>
        <v>250</v>
      </c>
    </row>
    <row r="40" spans="2:8" ht="18.899999999999999" x14ac:dyDescent="0.55000000000000004">
      <c r="B40" s="8" t="s">
        <v>31</v>
      </c>
      <c r="C40" s="8" t="s">
        <v>4</v>
      </c>
      <c r="D40" s="9">
        <v>1</v>
      </c>
      <c r="E40" s="10">
        <v>12000</v>
      </c>
      <c r="F40" s="10">
        <f t="shared" si="6"/>
        <v>12000</v>
      </c>
      <c r="G40" s="10">
        <v>4000</v>
      </c>
      <c r="H40" s="10">
        <f t="shared" si="7"/>
        <v>4000</v>
      </c>
    </row>
    <row r="41" spans="2:8" ht="18.899999999999999" x14ac:dyDescent="0.55000000000000004">
      <c r="B41" s="8" t="s">
        <v>32</v>
      </c>
      <c r="C41" s="8" t="s">
        <v>4</v>
      </c>
      <c r="D41" s="9">
        <v>21</v>
      </c>
      <c r="E41" s="10">
        <v>450</v>
      </c>
      <c r="F41" s="10">
        <f t="shared" si="6"/>
        <v>9450</v>
      </c>
      <c r="G41" s="10">
        <v>50</v>
      </c>
      <c r="H41" s="10">
        <f t="shared" si="7"/>
        <v>1050</v>
      </c>
    </row>
    <row r="42" spans="2:8" ht="18.899999999999999" x14ac:dyDescent="0.55000000000000004">
      <c r="B42" s="8" t="s">
        <v>35</v>
      </c>
      <c r="C42" s="8" t="s">
        <v>4</v>
      </c>
      <c r="D42" s="9">
        <v>30</v>
      </c>
      <c r="E42" s="10">
        <v>400</v>
      </c>
      <c r="F42" s="10">
        <f t="shared" si="6"/>
        <v>12000</v>
      </c>
      <c r="G42" s="10">
        <v>50</v>
      </c>
      <c r="H42" s="10">
        <f t="shared" si="7"/>
        <v>1500</v>
      </c>
    </row>
    <row r="43" spans="2:8" ht="18.899999999999999" x14ac:dyDescent="0.55000000000000004">
      <c r="B43" s="8" t="s">
        <v>34</v>
      </c>
      <c r="C43" s="8" t="s">
        <v>4</v>
      </c>
      <c r="D43" s="9">
        <v>33</v>
      </c>
      <c r="E43" s="10">
        <v>350</v>
      </c>
      <c r="F43" s="10">
        <f t="shared" ref="F43" si="8">D43*E43</f>
        <v>11550</v>
      </c>
      <c r="G43" s="10">
        <v>50</v>
      </c>
      <c r="H43" s="10">
        <f t="shared" si="7"/>
        <v>1650</v>
      </c>
    </row>
    <row r="44" spans="2:8" ht="18.899999999999999" x14ac:dyDescent="0.55000000000000004">
      <c r="B44" s="18" t="s">
        <v>27</v>
      </c>
      <c r="C44" s="19"/>
      <c r="D44" s="19"/>
      <c r="E44" s="19"/>
      <c r="F44" s="15">
        <f>SUM(F35:F43)</f>
        <v>98675</v>
      </c>
      <c r="G44" s="15"/>
      <c r="H44" s="15">
        <f>SUM(H35:H43)</f>
        <v>12300</v>
      </c>
    </row>
    <row r="45" spans="2:8" ht="18.899999999999999" x14ac:dyDescent="0.55000000000000004">
      <c r="B45" s="29" t="s">
        <v>43</v>
      </c>
      <c r="C45" s="30"/>
      <c r="D45" s="30"/>
      <c r="E45" s="30"/>
      <c r="F45" s="30"/>
      <c r="G45" s="31"/>
      <c r="H45" s="31"/>
    </row>
    <row r="46" spans="2:8" ht="18.899999999999999" x14ac:dyDescent="0.55000000000000004">
      <c r="B46" s="8" t="s">
        <v>58</v>
      </c>
      <c r="C46" s="8" t="s">
        <v>42</v>
      </c>
      <c r="D46" s="10">
        <v>0.28999999999999998</v>
      </c>
      <c r="E46" s="10">
        <v>8240</v>
      </c>
      <c r="F46" s="10">
        <f t="shared" ref="F46" si="9">D46*E46</f>
        <v>2389.6</v>
      </c>
      <c r="G46" s="10">
        <v>8500</v>
      </c>
      <c r="H46" s="10">
        <f>G46*D46</f>
        <v>2465</v>
      </c>
    </row>
    <row r="47" spans="2:8" ht="18.899999999999999" x14ac:dyDescent="0.55000000000000004">
      <c r="B47" s="18" t="s">
        <v>44</v>
      </c>
      <c r="C47" s="19"/>
      <c r="D47" s="19"/>
      <c r="E47" s="19"/>
      <c r="F47" s="15">
        <f>SUM(F46)</f>
        <v>2389.6</v>
      </c>
      <c r="G47" s="15"/>
      <c r="H47" s="15">
        <f>SUM(H46)</f>
        <v>2465</v>
      </c>
    </row>
    <row r="48" spans="2:8" ht="18.899999999999999" x14ac:dyDescent="0.55000000000000004">
      <c r="B48" s="18" t="s">
        <v>26</v>
      </c>
      <c r="C48" s="19"/>
      <c r="D48" s="19"/>
      <c r="E48" s="19"/>
      <c r="F48" s="15">
        <f>SUM(F14,F22,F29,F33,F44,F47)</f>
        <v>315640.59999999998</v>
      </c>
      <c r="G48" s="15"/>
      <c r="H48" s="15">
        <f>SUM(H14,H22,H29,H33,H44,H47)</f>
        <v>151555</v>
      </c>
    </row>
    <row r="49" spans="2:8" x14ac:dyDescent="0.55000000000000004">
      <c r="B49" s="23" t="s">
        <v>48</v>
      </c>
      <c r="C49" s="24"/>
      <c r="D49" s="25"/>
      <c r="E49" s="20">
        <f>F48+H48</f>
        <v>467195.6</v>
      </c>
      <c r="F49" s="21"/>
      <c r="G49" s="21"/>
      <c r="H49" s="22"/>
    </row>
    <row r="50" spans="2:8" x14ac:dyDescent="0.55000000000000004">
      <c r="C50" s="5"/>
      <c r="D50" s="7"/>
      <c r="E50" s="13"/>
      <c r="F50" s="13"/>
    </row>
    <row r="51" spans="2:8" x14ac:dyDescent="0.55000000000000004">
      <c r="C51" s="5"/>
      <c r="D51" s="7"/>
      <c r="E51" s="13"/>
      <c r="F51" s="13"/>
    </row>
    <row r="52" spans="2:8" x14ac:dyDescent="0.55000000000000004">
      <c r="C52" s="5"/>
      <c r="D52" s="7"/>
      <c r="E52" s="13"/>
      <c r="F52" s="13"/>
    </row>
    <row r="53" spans="2:8" ht="18.899999999999999" x14ac:dyDescent="0.55000000000000004">
      <c r="C53" s="4"/>
      <c r="D53" s="6"/>
      <c r="E53" s="12"/>
      <c r="F53" s="12"/>
    </row>
    <row r="54" spans="2:8" x14ac:dyDescent="0.55000000000000004">
      <c r="B54" s="5"/>
      <c r="C54" s="5"/>
      <c r="D54" s="7"/>
      <c r="E54" s="13"/>
      <c r="F54" s="13"/>
    </row>
    <row r="55" spans="2:8" x14ac:dyDescent="0.55000000000000004">
      <c r="B55" s="5"/>
      <c r="C55" s="5"/>
      <c r="D55" s="7"/>
      <c r="E55" s="13"/>
      <c r="F55" s="13"/>
    </row>
    <row r="56" spans="2:8" x14ac:dyDescent="0.55000000000000004">
      <c r="B56" s="5"/>
      <c r="C56" s="5"/>
      <c r="D56" s="7"/>
      <c r="E56" s="13"/>
      <c r="F56" s="13"/>
    </row>
    <row r="57" spans="2:8" x14ac:dyDescent="0.55000000000000004">
      <c r="B57" s="5"/>
      <c r="C57" s="5"/>
      <c r="D57" s="7"/>
      <c r="E57" s="13"/>
      <c r="F57" s="13"/>
    </row>
    <row r="58" spans="2:8" x14ac:dyDescent="0.55000000000000004">
      <c r="B58" s="5"/>
      <c r="C58" s="5"/>
      <c r="D58" s="7"/>
      <c r="E58" s="13"/>
      <c r="F58" s="13"/>
    </row>
    <row r="59" spans="2:8" x14ac:dyDescent="0.55000000000000004">
      <c r="B59" s="5"/>
      <c r="C59" s="5"/>
      <c r="D59" s="7"/>
      <c r="E59" s="13"/>
      <c r="F59" s="13"/>
    </row>
    <row r="60" spans="2:8" ht="19.5" customHeight="1" x14ac:dyDescent="0.55000000000000004">
      <c r="B60" s="5"/>
      <c r="C60" s="5"/>
      <c r="D60" s="7"/>
      <c r="E60" s="13"/>
      <c r="F60" s="13"/>
    </row>
    <row r="61" spans="2:8" x14ac:dyDescent="0.55000000000000004">
      <c r="B61" s="5"/>
      <c r="C61" s="5"/>
      <c r="D61" s="7"/>
      <c r="E61" s="13"/>
      <c r="F61" s="13"/>
    </row>
    <row r="62" spans="2:8" x14ac:dyDescent="0.55000000000000004">
      <c r="B62" s="5"/>
      <c r="C62" s="5"/>
      <c r="D62" s="7"/>
      <c r="E62" s="13"/>
      <c r="F62" s="13"/>
    </row>
    <row r="63" spans="2:8" x14ac:dyDescent="0.55000000000000004">
      <c r="B63" s="5"/>
      <c r="C63" s="5"/>
      <c r="D63" s="7"/>
      <c r="E63" s="13"/>
      <c r="F63" s="13"/>
    </row>
    <row r="64" spans="2:8" x14ac:dyDescent="0.55000000000000004">
      <c r="B64" s="5"/>
      <c r="C64" s="5"/>
      <c r="D64" s="7"/>
      <c r="E64" s="13"/>
      <c r="F64" s="13"/>
    </row>
    <row r="65" spans="2:6" x14ac:dyDescent="0.55000000000000004">
      <c r="B65" s="5"/>
      <c r="C65" s="5"/>
      <c r="D65" s="7"/>
      <c r="E65" s="13"/>
      <c r="F65" s="13"/>
    </row>
    <row r="66" spans="2:6" x14ac:dyDescent="0.55000000000000004">
      <c r="B66" s="5"/>
      <c r="C66" s="5"/>
      <c r="D66" s="7"/>
      <c r="E66" s="13"/>
      <c r="F66" s="13"/>
    </row>
    <row r="67" spans="2:6" x14ac:dyDescent="0.55000000000000004">
      <c r="B67" s="5"/>
      <c r="C67" s="5"/>
      <c r="D67" s="7"/>
      <c r="E67" s="13"/>
      <c r="F67" s="13"/>
    </row>
    <row r="68" spans="2:6" x14ac:dyDescent="0.55000000000000004">
      <c r="B68" s="5"/>
      <c r="C68" s="5"/>
      <c r="D68" s="7"/>
      <c r="E68" s="13"/>
      <c r="F68" s="13"/>
    </row>
    <row r="69" spans="2:6" x14ac:dyDescent="0.55000000000000004">
      <c r="B69" s="5"/>
      <c r="C69" s="5"/>
      <c r="D69" s="7"/>
      <c r="E69" s="13"/>
      <c r="F69" s="13"/>
    </row>
    <row r="70" spans="2:6" x14ac:dyDescent="0.55000000000000004">
      <c r="B70" s="5"/>
      <c r="C70" s="5"/>
      <c r="D70" s="7"/>
      <c r="E70" s="13"/>
      <c r="F70" s="13"/>
    </row>
    <row r="71" spans="2:6" x14ac:dyDescent="0.55000000000000004">
      <c r="B71" s="5"/>
      <c r="C71" s="5"/>
      <c r="D71" s="7"/>
      <c r="E71" s="13"/>
      <c r="F71" s="13"/>
    </row>
    <row r="72" spans="2:6" x14ac:dyDescent="0.55000000000000004">
      <c r="B72" s="5"/>
      <c r="C72" s="5"/>
      <c r="D72" s="7"/>
      <c r="E72" s="13"/>
      <c r="F72" s="13"/>
    </row>
    <row r="73" spans="2:6" x14ac:dyDescent="0.55000000000000004">
      <c r="B73" s="5"/>
      <c r="C73" s="5"/>
      <c r="D73" s="7"/>
      <c r="E73" s="13"/>
      <c r="F73" s="13"/>
    </row>
    <row r="74" spans="2:6" x14ac:dyDescent="0.55000000000000004">
      <c r="B74" s="5"/>
      <c r="C74" s="5"/>
      <c r="D74" s="7"/>
      <c r="E74" s="13"/>
      <c r="F74" s="13"/>
    </row>
    <row r="75" spans="2:6" x14ac:dyDescent="0.55000000000000004">
      <c r="B75" s="5"/>
      <c r="C75" s="5"/>
      <c r="D75" s="7"/>
      <c r="E75" s="13"/>
      <c r="F75" s="13"/>
    </row>
    <row r="76" spans="2:6" x14ac:dyDescent="0.55000000000000004">
      <c r="B76" s="5"/>
      <c r="C76" s="5"/>
      <c r="D76" s="7"/>
      <c r="E76" s="13"/>
      <c r="F76" s="13"/>
    </row>
    <row r="77" spans="2:6" x14ac:dyDescent="0.55000000000000004">
      <c r="B77" s="5"/>
      <c r="C77" s="5"/>
      <c r="D77" s="7"/>
      <c r="E77" s="13"/>
      <c r="F77" s="13"/>
    </row>
  </sheetData>
  <mergeCells count="15">
    <mergeCell ref="B4:H4"/>
    <mergeCell ref="B15:H15"/>
    <mergeCell ref="B23:H23"/>
    <mergeCell ref="B48:E48"/>
    <mergeCell ref="B33:E33"/>
    <mergeCell ref="B29:E29"/>
    <mergeCell ref="B47:E47"/>
    <mergeCell ref="B34:H34"/>
    <mergeCell ref="B45:H45"/>
    <mergeCell ref="B30:H30"/>
    <mergeCell ref="B44:E44"/>
    <mergeCell ref="E49:H49"/>
    <mergeCell ref="B49:D49"/>
    <mergeCell ref="B14:E14"/>
    <mergeCell ref="B22:E22"/>
  </mergeCells>
  <pageMargins left="0.7" right="0.7" top="0.75" bottom="0.75" header="0.3" footer="0.3"/>
  <pageSetup paperSize="9" orientation="portrait" verticalDpi="0" r:id="rId1"/>
  <ignoredErrors>
    <ignoredError sqref="F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obe05</dc:creator>
  <cp:lastModifiedBy>obe05</cp:lastModifiedBy>
  <dcterms:created xsi:type="dcterms:W3CDTF">2023-02-04T13:06:58Z</dcterms:created>
  <dcterms:modified xsi:type="dcterms:W3CDTF">2023-02-14T17:53:41Z</dcterms:modified>
</cp:coreProperties>
</file>