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5" i="1" l="1"/>
  <c r="G23" i="1"/>
  <c r="F65" i="1" l="1"/>
  <c r="D66" i="1"/>
  <c r="D65" i="1"/>
  <c r="G64" i="1"/>
  <c r="G60" i="1"/>
  <c r="D31" i="1"/>
  <c r="D30" i="1"/>
  <c r="F30" i="1" s="1"/>
  <c r="F68" i="1" s="1"/>
  <c r="G29" i="1"/>
  <c r="G13" i="1"/>
  <c r="G11" i="1"/>
  <c r="G12" i="1"/>
  <c r="G18" i="1"/>
  <c r="G19" i="1"/>
  <c r="G20" i="1"/>
  <c r="G17" i="1"/>
  <c r="G21" i="1"/>
  <c r="G59" i="1"/>
  <c r="G7" i="1"/>
  <c r="G8" i="1"/>
  <c r="G9" i="1"/>
  <c r="G15" i="1"/>
  <c r="G16" i="1"/>
  <c r="G10" i="1"/>
  <c r="G22" i="1"/>
  <c r="G6" i="1"/>
  <c r="G51" i="1"/>
  <c r="G52" i="1"/>
  <c r="G53" i="1"/>
  <c r="G54" i="1"/>
  <c r="G55" i="1"/>
  <c r="G56" i="1"/>
  <c r="G50" i="1"/>
  <c r="G44" i="1"/>
  <c r="G45" i="1"/>
  <c r="G46" i="1"/>
  <c r="G47" i="1"/>
  <c r="G48" i="1"/>
  <c r="G43" i="1"/>
  <c r="G37" i="1"/>
  <c r="G38" i="1"/>
  <c r="G39" i="1"/>
  <c r="G40" i="1"/>
  <c r="G41" i="1"/>
  <c r="G36" i="1"/>
  <c r="G57" i="1" l="1"/>
</calcChain>
</file>

<file path=xl/sharedStrings.xml><?xml version="1.0" encoding="utf-8"?>
<sst xmlns="http://schemas.openxmlformats.org/spreadsheetml/2006/main" count="146" uniqueCount="88">
  <si>
    <t>N.</t>
  </si>
  <si>
    <t>Наименование материалов и работ</t>
  </si>
  <si>
    <t>Единица измерения</t>
  </si>
  <si>
    <t>Количество</t>
  </si>
  <si>
    <t>Цена (руб.)</t>
  </si>
  <si>
    <t>Сумма (руб.)</t>
  </si>
  <si>
    <t>1. Элементы благоустройства</t>
  </si>
  <si>
    <t>Материалы</t>
  </si>
  <si>
    <t>1</t>
  </si>
  <si>
    <t>п.м.</t>
  </si>
  <si>
    <t>2</t>
  </si>
  <si>
    <t>3</t>
  </si>
  <si>
    <t>шт.</t>
  </si>
  <si>
    <t>4</t>
  </si>
  <si>
    <t>5</t>
  </si>
  <si>
    <t>Прожектор декоративной подсветки</t>
  </si>
  <si>
    <t>6</t>
  </si>
  <si>
    <t>7</t>
  </si>
  <si>
    <t>8</t>
  </si>
  <si>
    <t>9</t>
  </si>
  <si>
    <t>Итого материалы</t>
  </si>
  <si>
    <t>Работы</t>
  </si>
  <si>
    <t>кв.м.</t>
  </si>
  <si>
    <t>МАТЕРИАЛЫ</t>
  </si>
  <si>
    <t>РАБОТЫ</t>
  </si>
  <si>
    <t>2. Посадки</t>
  </si>
  <si>
    <t>12</t>
  </si>
  <si>
    <t>13</t>
  </si>
  <si>
    <t>ИТОГО РАБОТЫ И МАТЕРИАЛЫ</t>
  </si>
  <si>
    <t>Сад Лады и Лели</t>
  </si>
  <si>
    <t>Сад Макоши</t>
  </si>
  <si>
    <t>Сад Марены</t>
  </si>
  <si>
    <t>Пеннисетум лисохвостный</t>
  </si>
  <si>
    <t>Астранция крупная Roma</t>
  </si>
  <si>
    <t>Роза почвопокровная Fairy</t>
  </si>
  <si>
    <t>Вероникаструм виргинский Alba</t>
  </si>
  <si>
    <t>Яблоня Rudolph</t>
  </si>
  <si>
    <t>Вейник остроцветковый Karl Foerster</t>
  </si>
  <si>
    <t>Щучка дернистая Goldtau</t>
  </si>
  <si>
    <t>Кровохлебка лекарственная Tanna</t>
  </si>
  <si>
    <t>Монарда гибридная Bee-Happy</t>
  </si>
  <si>
    <t>Горец свечевидный Speciosa</t>
  </si>
  <si>
    <t>Стахис шерститстый</t>
  </si>
  <si>
    <t>Кровохлебка тупая Alba</t>
  </si>
  <si>
    <t>Синеголовник плосколистный</t>
  </si>
  <si>
    <t>Просо прутьевидное Heavy Metal</t>
  </si>
  <si>
    <t>Сеслерия голубая</t>
  </si>
  <si>
    <t>Котовник Фассена Alba</t>
  </si>
  <si>
    <t>Овсяница Мейера</t>
  </si>
  <si>
    <t>Растения</t>
  </si>
  <si>
    <t>Итого растения</t>
  </si>
  <si>
    <t>Брус 150*100 (дорожки)</t>
  </si>
  <si>
    <t>Канаты 22 мм</t>
  </si>
  <si>
    <t>Гравий для отсыпки дорожек</t>
  </si>
  <si>
    <t>Кора лиственницы 1-3 см</t>
  </si>
  <si>
    <t>кв.м</t>
  </si>
  <si>
    <t>Посадка растений, мульчирование</t>
  </si>
  <si>
    <t>Фигуры плетеные</t>
  </si>
  <si>
    <t>Светодиодная лента</t>
  </si>
  <si>
    <t>Шар-светильник, 40 см</t>
  </si>
  <si>
    <t>Шар-светильник, 30 см</t>
  </si>
  <si>
    <t>Шар-светильник, 25 см</t>
  </si>
  <si>
    <t>Веретено деревянное (материал и работа)</t>
  </si>
  <si>
    <t>Сетка джутовая 100х100 мм, диаметр 10 мм</t>
  </si>
  <si>
    <t>Подушечки</t>
  </si>
  <si>
    <t>Бусины на паутину</t>
  </si>
  <si>
    <t>Бордюр пластиковый 50 мм</t>
  </si>
  <si>
    <t>Освещение и декор</t>
  </si>
  <si>
    <t>куб.м</t>
  </si>
  <si>
    <t>Геотекстиль</t>
  </si>
  <si>
    <t>Брус 100х100 (каркас арок и лежанки)</t>
  </si>
  <si>
    <t>100 шт.</t>
  </si>
  <si>
    <t>Бетон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</si>
  <si>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</si>
  <si>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</si>
  <si>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</si>
  <si>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</si>
  <si>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</si>
  <si>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</si>
  <si>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</si>
  <si>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</si>
  <si>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</si>
  <si>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Расходные материалы</t>
  </si>
  <si>
    <t>Доставка</t>
  </si>
  <si>
    <t>Монтажные работы</t>
  </si>
  <si>
    <t>Итого работы и доставка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</si>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</sst>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_₽"/>
  </numFmts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9"/>
      <name val="Montserrat"/>
      <charset val="204"/>
    </font>
    <font>
      <sz val="8"/>
      <name val="Montserrat"/>
      <charset val="204"/>
    </font>
    <font>
      <b/>
      <sz val="8"/>
      <name val="Montserrat"/>
      <charset val="204"/>
    </font>
    <font>
      <sz val="11"/>
      <color theme="0"/>
      <name val="Montserrat"/>
      <charset val="204"/>
    </font>
    <font>
      <b/>
      <sz val="9"/>
      <color theme="0"/>
      <name val="Montserrat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tabSelected="1" topLeftCell="A7" workbookViewId="0">
      <selection activeCell="G26" sqref="G26"/>
    </sheetView>
  </sheetViews>
  <sheetFormatPr defaultRowHeight="14.4"/>
  <cols>
    <col min="2" max="2" width="2.88671875" customWidth="1"/>
    <col min="3" max="3" width="21.6640625" customWidth="1"/>
    <col min="4" max="4" width="11" customWidth="1"/>
    <col min="5" max="5" width="12" customWidth="1"/>
    <col min="6" max="6" width="10.6640625" customWidth="1"/>
    <col min="7" max="7" width="11.5546875" customWidth="1"/>
  </cols>
  <sheetData>
    <row r="2" spans="2:10" ht="31.2" customHeight="1">
      <c r="B2" s="2" t="s">
        <v>0</v>
      </c>
      <c r="C2" s="3" t="s">
        <v>1</v>
      </c>
      <c r="D2" s="3" t="s">
        <v>2</v>
      </c>
      <c r="E2" s="4" t="s">
        <v>3</v>
      </c>
      <c r="F2" s="5" t="s">
        <v>4</v>
      </c>
      <c r="G2" s="5" t="s">
        <v>5</v>
      </c>
    </row>
    <row r="3" spans="2:10">
      <c r="B3" s="25"/>
      <c r="C3" s="25"/>
      <c r="D3" s="25"/>
      <c r="E3" s="25"/>
      <c r="F3" s="25"/>
      <c r="G3" s="25"/>
    </row>
    <row r="4" spans="2:10">
      <c r="B4" s="35" t="s">
        <v>6</v>
      </c>
      <c r="C4" s="35"/>
      <c r="D4" s="35"/>
      <c r="E4" s="35"/>
      <c r="F4" s="35"/>
      <c r="G4" s="35"/>
    </row>
    <row r="5" spans="2:10">
      <c r="B5" s="29" t="s">
        <v>7</v>
      </c>
      <c r="C5" s="29"/>
      <c r="D5" s="29"/>
      <c r="E5" s="29"/>
      <c r="F5" s="29"/>
      <c r="G5" s="29"/>
    </row>
    <row r="6" spans="2:10" ht="34.799999999999997" customHeight="1">
      <c r="B6" s="6" t="s">
        <v>8</v>
      </c>
      <c r="C6" s="7" t="s">
        <v>70</v>
      </c>
      <c r="D6" s="8" t="s">
        <v>9</v>
      </c>
      <c r="E6" s="9">
        <v>53</v>
      </c>
      <c r="F6" s="10">
        <v>300</v>
      </c>
      <c r="G6" s="10">
        <f>E6*F6</f>
        <v>15900</v>
      </c>
      <c r="J6" s="1"/>
    </row>
    <row r="7" spans="2:10" ht="34.799999999999997" customHeight="1">
      <c r="B7" s="6" t="s">
        <v>10</v>
      </c>
      <c r="C7" s="7" t="s">
        <v>51</v>
      </c>
      <c r="D7" s="8" t="s">
        <v>9</v>
      </c>
      <c r="E7" s="9">
        <v>90</v>
      </c>
      <c r="F7" s="10">
        <v>300</v>
      </c>
      <c r="G7" s="10">
        <f t="shared" ref="G7:G23" si="0">E7*F7</f>
        <v>27000</v>
      </c>
      <c r="J7" s="1"/>
    </row>
    <row r="8" spans="2:10" ht="13.8" customHeight="1">
      <c r="B8" s="6" t="s">
        <v>11</v>
      </c>
      <c r="C8" s="7" t="s">
        <v>52</v>
      </c>
      <c r="D8" s="8" t="s">
        <v>9</v>
      </c>
      <c r="E8" s="9">
        <v>276</v>
      </c>
      <c r="F8" s="10">
        <v>80</v>
      </c>
      <c r="G8" s="10">
        <f t="shared" si="0"/>
        <v>22080</v>
      </c>
      <c r="J8" s="1"/>
    </row>
    <row r="9" spans="2:10" ht="30" customHeight="1">
      <c r="B9" s="6" t="s">
        <v>13</v>
      </c>
      <c r="C9" s="7" t="s">
        <v>63</v>
      </c>
      <c r="D9" s="8" t="s">
        <v>22</v>
      </c>
      <c r="E9" s="9">
        <v>10</v>
      </c>
      <c r="F9" s="10">
        <v>2500</v>
      </c>
      <c r="G9" s="10">
        <f t="shared" si="0"/>
        <v>25000</v>
      </c>
      <c r="J9" s="1"/>
    </row>
    <row r="10" spans="2:10" s="1" customFormat="1" ht="30" customHeight="1">
      <c r="B10" s="6" t="s">
        <v>14</v>
      </c>
      <c r="C10" s="11" t="s">
        <v>53</v>
      </c>
      <c r="D10" s="8" t="s">
        <v>68</v>
      </c>
      <c r="E10" s="9">
        <v>1.55</v>
      </c>
      <c r="F10" s="10">
        <v>2200</v>
      </c>
      <c r="G10" s="10">
        <f>E10*F10</f>
        <v>3410</v>
      </c>
    </row>
    <row r="11" spans="2:10" s="1" customFormat="1" ht="30" customHeight="1">
      <c r="B11" s="6" t="s">
        <v>16</v>
      </c>
      <c r="C11" s="11" t="s">
        <v>69</v>
      </c>
      <c r="D11" s="8" t="s">
        <v>22</v>
      </c>
      <c r="E11" s="9">
        <v>31</v>
      </c>
      <c r="F11" s="10">
        <v>30</v>
      </c>
      <c r="G11" s="10">
        <f>E11*F11</f>
        <v>930</v>
      </c>
    </row>
    <row r="12" spans="2:10" s="1" customFormat="1" ht="30" customHeight="1">
      <c r="B12" s="6" t="s">
        <v>17</v>
      </c>
      <c r="C12" s="11" t="s">
        <v>66</v>
      </c>
      <c r="D12" s="8" t="s">
        <v>9</v>
      </c>
      <c r="E12" s="9">
        <v>105</v>
      </c>
      <c r="F12" s="10">
        <v>397</v>
      </c>
      <c r="G12" s="10">
        <f>E12*F12</f>
        <v>41685</v>
      </c>
    </row>
    <row r="13" spans="2:10" s="1" customFormat="1" ht="30" customHeight="1">
      <c r="B13" s="6" t="s">
        <v>18</v>
      </c>
      <c r="C13" s="11" t="s">
        <v>72</v>
      </c>
      <c r="D13" s="8" t="s">
        <v>68</v>
      </c>
      <c r="E13" s="9">
        <v>0.5</v>
      </c>
      <c r="F13" s="10">
        <v>2000</v>
      </c>
      <c r="G13" s="10">
        <f>E13*F13</f>
        <v>1000</v>
      </c>
    </row>
    <row r="14" spans="2:10" s="1" customFormat="1" ht="13.8" customHeight="1">
      <c r="B14" s="29" t="s">
        <v>67</v>
      </c>
      <c r="C14" s="29"/>
      <c r="D14" s="29"/>
      <c r="E14" s="29"/>
      <c r="F14" s="29"/>
      <c r="G14" s="29"/>
    </row>
    <row r="15" spans="2:10" ht="25.2" customHeight="1">
      <c r="B15" s="6" t="s">
        <v>19</v>
      </c>
      <c r="C15" s="7" t="s">
        <v>15</v>
      </c>
      <c r="D15" s="8" t="s">
        <v>12</v>
      </c>
      <c r="E15" s="9">
        <v>10</v>
      </c>
      <c r="F15" s="10">
        <v>5000</v>
      </c>
      <c r="G15" s="10">
        <f t="shared" si="0"/>
        <v>50000</v>
      </c>
      <c r="J15" s="1"/>
    </row>
    <row r="16" spans="2:10" ht="30" customHeight="1">
      <c r="B16" s="6" t="s">
        <v>73</v>
      </c>
      <c r="C16" s="7" t="s">
        <v>59</v>
      </c>
      <c r="D16" s="8" t="s">
        <v>12</v>
      </c>
      <c r="E16" s="9">
        <v>9</v>
      </c>
      <c r="F16" s="10">
        <v>3000</v>
      </c>
      <c r="G16" s="10">
        <f t="shared" si="0"/>
        <v>27000</v>
      </c>
      <c r="J16" s="1"/>
    </row>
    <row r="17" spans="2:10" s="1" customFormat="1" ht="30" customHeight="1">
      <c r="B17" s="6" t="s">
        <v>74</v>
      </c>
      <c r="C17" s="7" t="s">
        <v>60</v>
      </c>
      <c r="D17" s="8" t="s">
        <v>12</v>
      </c>
      <c r="E17" s="9">
        <v>8</v>
      </c>
      <c r="F17" s="10">
        <v>2500</v>
      </c>
      <c r="G17" s="10">
        <f t="shared" si="0"/>
        <v>20000</v>
      </c>
    </row>
    <row r="18" spans="2:10" s="1" customFormat="1" ht="30" customHeight="1">
      <c r="B18" s="6" t="s">
        <v>26</v>
      </c>
      <c r="C18" s="7" t="s">
        <v>61</v>
      </c>
      <c r="D18" s="8" t="s">
        <v>12</v>
      </c>
      <c r="E18" s="9">
        <v>8</v>
      </c>
      <c r="F18" s="10">
        <v>2000</v>
      </c>
      <c r="G18" s="10">
        <f t="shared" si="0"/>
        <v>16000</v>
      </c>
    </row>
    <row r="19" spans="2:10" s="1" customFormat="1" ht="30" customHeight="1">
      <c r="B19" s="6" t="s">
        <v>27</v>
      </c>
      <c r="C19" s="7" t="s">
        <v>58</v>
      </c>
      <c r="D19" s="8" t="s">
        <v>9</v>
      </c>
      <c r="E19" s="9">
        <v>3.6</v>
      </c>
      <c r="F19" s="10">
        <v>200</v>
      </c>
      <c r="G19" s="10">
        <f t="shared" si="0"/>
        <v>720</v>
      </c>
    </row>
    <row r="20" spans="2:10" s="1" customFormat="1" ht="38.4" customHeight="1">
      <c r="B20" s="6" t="s">
        <v>75</v>
      </c>
      <c r="C20" s="7" t="s">
        <v>62</v>
      </c>
      <c r="D20" s="8" t="s">
        <v>12</v>
      </c>
      <c r="E20" s="9">
        <v>1</v>
      </c>
      <c r="F20" s="10">
        <v>50000</v>
      </c>
      <c r="G20" s="10">
        <f>E20*F20</f>
        <v>50000</v>
      </c>
    </row>
    <row r="21" spans="2:10" s="1" customFormat="1" ht="38.4" customHeight="1">
      <c r="B21" s="6" t="s">
        <v>76</v>
      </c>
      <c r="C21" s="7" t="s">
        <v>57</v>
      </c>
      <c r="D21" s="8" t="s">
        <v>12</v>
      </c>
      <c r="E21" s="9">
        <v>4</v>
      </c>
      <c r="F21" s="10">
        <v>15000</v>
      </c>
      <c r="G21" s="10">
        <f>E21*F21</f>
        <v>60000</v>
      </c>
    </row>
    <row r="22" spans="2:10">
      <c r="B22" s="6" t="s">
        <v>77</v>
      </c>
      <c r="C22" s="11" t="s">
        <v>64</v>
      </c>
      <c r="D22" s="8" t="s">
        <v>12</v>
      </c>
      <c r="E22" s="9">
        <v>9</v>
      </c>
      <c r="F22" s="10">
        <v>500</v>
      </c>
      <c r="G22" s="10">
        <f t="shared" si="0"/>
        <v>4500</v>
      </c>
      <c r="J22" s="1"/>
    </row>
    <row r="23" spans="2:10">
      <c r="B23" s="6" t="s">
        <v>78</v>
      </c>
      <c r="C23" s="7" t="s">
        <v>65</v>
      </c>
      <c r="D23" s="8" t="s">
        <v>71</v>
      </c>
      <c r="E23" s="9">
        <v>1</v>
      </c>
      <c r="F23" s="10">
        <v>2000</v>
      </c>
      <c r="G23" s="10">
        <f t="shared" si="0"/>
        <v>2000</v>
      </c>
      <c r="J23" s="1"/>
    </row>
    <row r="24" spans="2:10" s="1" customFormat="1">
      <c r="B24" s="6" t="s">
        <v>79</v>
      </c>
      <c r="C24" s="7" t="s">
        <v>82</v>
      </c>
      <c r="D24" s="8"/>
      <c r="E24" s="9"/>
      <c r="F24" s="10"/>
      <c r="G24" s="10">
        <v>30000</v>
      </c>
    </row>
    <row r="25" spans="2:10">
      <c r="B25" s="12"/>
      <c r="C25" s="29" t="s">
        <v>20</v>
      </c>
      <c r="D25" s="29"/>
      <c r="E25" s="29"/>
      <c r="F25" s="29"/>
      <c r="G25" s="13">
        <f>SUM(G15:G24,G6:G13)</f>
        <v>397225</v>
      </c>
      <c r="J25" s="1"/>
    </row>
    <row r="26" spans="2:10" s="1" customFormat="1">
      <c r="B26" s="12" t="s">
        <v>80</v>
      </c>
      <c r="C26" s="7" t="s">
        <v>83</v>
      </c>
      <c r="D26" s="21"/>
      <c r="E26" s="21"/>
      <c r="F26" s="21"/>
      <c r="G26" s="13">
        <v>40000</v>
      </c>
    </row>
    <row r="27" spans="2:10">
      <c r="B27" s="29" t="s">
        <v>21</v>
      </c>
      <c r="C27" s="29"/>
      <c r="D27" s="29"/>
      <c r="E27" s="29"/>
      <c r="F27" s="29"/>
      <c r="G27" s="29"/>
      <c r="J27" s="1"/>
    </row>
    <row r="28" spans="2:10">
      <c r="B28" s="6" t="s">
        <v>81</v>
      </c>
      <c r="C28" s="7" t="s">
        <v>84</v>
      </c>
      <c r="D28" s="8"/>
      <c r="E28" s="9"/>
      <c r="F28" s="10"/>
      <c r="G28" s="10">
        <v>80000</v>
      </c>
      <c r="J28" s="1"/>
    </row>
    <row r="29" spans="2:10">
      <c r="B29" s="14"/>
      <c r="C29" s="29" t="s">
        <v>85</v>
      </c>
      <c r="D29" s="29"/>
      <c r="E29" s="29"/>
      <c r="F29" s="29"/>
      <c r="G29" s="13">
        <f>SUM(G26,G28)</f>
        <v>120000</v>
      </c>
      <c r="J29" s="1"/>
    </row>
    <row r="30" spans="2:10">
      <c r="B30" s="15"/>
      <c r="C30" s="16" t="s">
        <v>23</v>
      </c>
      <c r="D30" s="30">
        <f>SUM(G6:G13,G15:G24)</f>
        <v>397225</v>
      </c>
      <c r="E30" s="30"/>
      <c r="F30" s="31">
        <f>SUM(D30:E31)</f>
        <v>517225</v>
      </c>
      <c r="G30" s="31"/>
    </row>
    <row r="31" spans="2:10">
      <c r="B31" s="15"/>
      <c r="C31" s="16" t="s">
        <v>24</v>
      </c>
      <c r="D31" s="30">
        <f>G29</f>
        <v>120000</v>
      </c>
      <c r="E31" s="30"/>
      <c r="F31" s="31"/>
      <c r="G31" s="31"/>
    </row>
    <row r="32" spans="2:10">
      <c r="B32" s="25"/>
      <c r="C32" s="25"/>
      <c r="D32" s="25"/>
      <c r="E32" s="25"/>
      <c r="F32" s="25"/>
      <c r="G32" s="25"/>
    </row>
    <row r="33" spans="2:7">
      <c r="B33" s="35" t="s">
        <v>25</v>
      </c>
      <c r="C33" s="35"/>
      <c r="D33" s="35"/>
      <c r="E33" s="35"/>
      <c r="F33" s="35"/>
      <c r="G33" s="35"/>
    </row>
    <row r="34" spans="2:7" s="1" customFormat="1" ht="14.4" customHeight="1">
      <c r="B34" s="22" t="s">
        <v>49</v>
      </c>
      <c r="C34" s="23"/>
      <c r="D34" s="23"/>
      <c r="E34" s="23"/>
      <c r="F34" s="23"/>
      <c r="G34" s="24"/>
    </row>
    <row r="35" spans="2:7" s="1" customFormat="1" ht="14.4" customHeight="1">
      <c r="B35" s="22" t="s">
        <v>29</v>
      </c>
      <c r="C35" s="23"/>
      <c r="D35" s="23"/>
      <c r="E35" s="23"/>
      <c r="F35" s="23"/>
      <c r="G35" s="24"/>
    </row>
    <row r="36" spans="2:7">
      <c r="B36" s="6">
        <v>1</v>
      </c>
      <c r="C36" s="17" t="s">
        <v>34</v>
      </c>
      <c r="D36" s="8" t="s">
        <v>12</v>
      </c>
      <c r="E36" s="9">
        <v>43</v>
      </c>
      <c r="F36" s="10">
        <v>495</v>
      </c>
      <c r="G36" s="10">
        <f>E36*F36</f>
        <v>21285</v>
      </c>
    </row>
    <row r="37" spans="2:7">
      <c r="B37" s="6">
        <v>2</v>
      </c>
      <c r="C37" s="17" t="s">
        <v>32</v>
      </c>
      <c r="D37" s="8" t="s">
        <v>12</v>
      </c>
      <c r="E37" s="9">
        <v>63</v>
      </c>
      <c r="F37" s="10">
        <v>430</v>
      </c>
      <c r="G37" s="10">
        <f t="shared" ref="G37:G41" si="1">E37*F37</f>
        <v>27090</v>
      </c>
    </row>
    <row r="38" spans="2:7" s="1" customFormat="1">
      <c r="B38" s="6" t="s">
        <v>11</v>
      </c>
      <c r="C38" s="17" t="s">
        <v>48</v>
      </c>
      <c r="D38" s="8" t="s">
        <v>12</v>
      </c>
      <c r="E38" s="9">
        <v>80</v>
      </c>
      <c r="F38" s="10">
        <v>430</v>
      </c>
      <c r="G38" s="10">
        <f t="shared" si="1"/>
        <v>34400</v>
      </c>
    </row>
    <row r="39" spans="2:7">
      <c r="B39" s="6" t="s">
        <v>13</v>
      </c>
      <c r="C39" s="17" t="s">
        <v>33</v>
      </c>
      <c r="D39" s="8" t="s">
        <v>12</v>
      </c>
      <c r="E39" s="9">
        <v>30</v>
      </c>
      <c r="F39" s="10">
        <v>464</v>
      </c>
      <c r="G39" s="10">
        <f t="shared" si="1"/>
        <v>13920</v>
      </c>
    </row>
    <row r="40" spans="2:7" s="1" customFormat="1" ht="20.399999999999999">
      <c r="B40" s="6" t="s">
        <v>14</v>
      </c>
      <c r="C40" s="17" t="s">
        <v>35</v>
      </c>
      <c r="D40" s="8" t="s">
        <v>12</v>
      </c>
      <c r="E40" s="9">
        <v>53</v>
      </c>
      <c r="F40" s="10">
        <v>450</v>
      </c>
      <c r="G40" s="10">
        <f t="shared" si="1"/>
        <v>23850</v>
      </c>
    </row>
    <row r="41" spans="2:7">
      <c r="B41" s="6" t="s">
        <v>16</v>
      </c>
      <c r="C41" s="17" t="s">
        <v>36</v>
      </c>
      <c r="D41" s="8" t="s">
        <v>12</v>
      </c>
      <c r="E41" s="9">
        <v>2</v>
      </c>
      <c r="F41" s="10">
        <v>50000</v>
      </c>
      <c r="G41" s="10">
        <f t="shared" si="1"/>
        <v>100000</v>
      </c>
    </row>
    <row r="42" spans="2:7" ht="15" customHeight="1">
      <c r="B42" s="22" t="s">
        <v>30</v>
      </c>
      <c r="C42" s="23"/>
      <c r="D42" s="23"/>
      <c r="E42" s="23"/>
      <c r="F42" s="23"/>
      <c r="G42" s="24"/>
    </row>
    <row r="43" spans="2:7" ht="20.399999999999999">
      <c r="B43" s="6" t="s">
        <v>17</v>
      </c>
      <c r="C43" s="17" t="s">
        <v>37</v>
      </c>
      <c r="D43" s="8" t="s">
        <v>12</v>
      </c>
      <c r="E43" s="9">
        <v>66</v>
      </c>
      <c r="F43" s="18">
        <v>300</v>
      </c>
      <c r="G43" s="10">
        <f>E43*F43</f>
        <v>19800</v>
      </c>
    </row>
    <row r="44" spans="2:7">
      <c r="B44" s="6" t="s">
        <v>18</v>
      </c>
      <c r="C44" s="17" t="s">
        <v>38</v>
      </c>
      <c r="D44" s="8" t="s">
        <v>12</v>
      </c>
      <c r="E44" s="9">
        <v>100</v>
      </c>
      <c r="F44" s="18">
        <v>430</v>
      </c>
      <c r="G44" s="10">
        <f t="shared" ref="G44:G48" si="2">E44*F44</f>
        <v>43000</v>
      </c>
    </row>
    <row r="45" spans="2:7" s="1" customFormat="1" ht="20.399999999999999">
      <c r="B45" s="6" t="s">
        <v>19</v>
      </c>
      <c r="C45" s="17" t="s">
        <v>39</v>
      </c>
      <c r="D45" s="8" t="s">
        <v>12</v>
      </c>
      <c r="E45" s="9">
        <v>25</v>
      </c>
      <c r="F45" s="18">
        <v>360</v>
      </c>
      <c r="G45" s="10">
        <f t="shared" si="2"/>
        <v>9000</v>
      </c>
    </row>
    <row r="46" spans="2:7" s="1" customFormat="1" ht="20.399999999999999">
      <c r="B46" s="6" t="s">
        <v>73</v>
      </c>
      <c r="C46" s="17" t="s">
        <v>40</v>
      </c>
      <c r="D46" s="8" t="s">
        <v>12</v>
      </c>
      <c r="E46" s="9">
        <v>25</v>
      </c>
      <c r="F46" s="18">
        <v>385</v>
      </c>
      <c r="G46" s="10">
        <f t="shared" si="2"/>
        <v>9625</v>
      </c>
    </row>
    <row r="47" spans="2:7">
      <c r="B47" s="6" t="s">
        <v>74</v>
      </c>
      <c r="C47" s="17" t="s">
        <v>41</v>
      </c>
      <c r="D47" s="8" t="s">
        <v>12</v>
      </c>
      <c r="E47" s="9">
        <v>100</v>
      </c>
      <c r="F47" s="18">
        <v>431</v>
      </c>
      <c r="G47" s="10">
        <f t="shared" si="2"/>
        <v>43100</v>
      </c>
    </row>
    <row r="48" spans="2:7">
      <c r="B48" s="6" t="s">
        <v>26</v>
      </c>
      <c r="C48" s="17" t="s">
        <v>36</v>
      </c>
      <c r="D48" s="8" t="s">
        <v>12</v>
      </c>
      <c r="E48" s="9">
        <v>2</v>
      </c>
      <c r="F48" s="18">
        <v>50000</v>
      </c>
      <c r="G48" s="10">
        <f t="shared" si="2"/>
        <v>100000</v>
      </c>
    </row>
    <row r="49" spans="2:7" ht="13.2" customHeight="1">
      <c r="B49" s="22" t="s">
        <v>31</v>
      </c>
      <c r="C49" s="23"/>
      <c r="D49" s="23"/>
      <c r="E49" s="23"/>
      <c r="F49" s="23"/>
      <c r="G49" s="24"/>
    </row>
    <row r="50" spans="2:7">
      <c r="B50" s="6" t="s">
        <v>27</v>
      </c>
      <c r="C50" s="19" t="s">
        <v>42</v>
      </c>
      <c r="D50" s="8" t="s">
        <v>12</v>
      </c>
      <c r="E50" s="9">
        <v>48</v>
      </c>
      <c r="F50" s="18">
        <v>246</v>
      </c>
      <c r="G50" s="10">
        <f>E50*F50</f>
        <v>11808</v>
      </c>
    </row>
    <row r="51" spans="2:7" s="1" customFormat="1">
      <c r="B51" s="6" t="s">
        <v>75</v>
      </c>
      <c r="C51" s="19" t="s">
        <v>43</v>
      </c>
      <c r="D51" s="8" t="s">
        <v>12</v>
      </c>
      <c r="E51" s="9">
        <v>41</v>
      </c>
      <c r="F51" s="18">
        <v>360</v>
      </c>
      <c r="G51" s="10">
        <f t="shared" ref="G51:G56" si="3">E51*F51</f>
        <v>14760</v>
      </c>
    </row>
    <row r="52" spans="2:7" s="1" customFormat="1">
      <c r="B52" s="6" t="s">
        <v>76</v>
      </c>
      <c r="C52" s="19" t="s">
        <v>44</v>
      </c>
      <c r="D52" s="8" t="s">
        <v>12</v>
      </c>
      <c r="E52" s="9">
        <v>32</v>
      </c>
      <c r="F52" s="18">
        <v>220</v>
      </c>
      <c r="G52" s="10">
        <f t="shared" si="3"/>
        <v>7040</v>
      </c>
    </row>
    <row r="53" spans="2:7" s="1" customFormat="1" ht="20.399999999999999">
      <c r="B53" s="6" t="s">
        <v>77</v>
      </c>
      <c r="C53" s="19" t="s">
        <v>45</v>
      </c>
      <c r="D53" s="8" t="s">
        <v>12</v>
      </c>
      <c r="E53" s="9">
        <v>30</v>
      </c>
      <c r="F53" s="18">
        <v>490</v>
      </c>
      <c r="G53" s="10">
        <f t="shared" si="3"/>
        <v>14700</v>
      </c>
    </row>
    <row r="54" spans="2:7" s="1" customFormat="1">
      <c r="B54" s="6" t="s">
        <v>78</v>
      </c>
      <c r="C54" s="19" t="s">
        <v>46</v>
      </c>
      <c r="D54" s="8" t="s">
        <v>12</v>
      </c>
      <c r="E54" s="9">
        <v>54</v>
      </c>
      <c r="F54" s="18">
        <v>430</v>
      </c>
      <c r="G54" s="10">
        <f t="shared" si="3"/>
        <v>23220</v>
      </c>
    </row>
    <row r="55" spans="2:7" s="1" customFormat="1">
      <c r="B55" s="6" t="s">
        <v>79</v>
      </c>
      <c r="C55" s="19" t="s">
        <v>47</v>
      </c>
      <c r="D55" s="8" t="s">
        <v>12</v>
      </c>
      <c r="E55" s="9">
        <v>63</v>
      </c>
      <c r="F55" s="18">
        <v>240</v>
      </c>
      <c r="G55" s="10">
        <f t="shared" si="3"/>
        <v>15120</v>
      </c>
    </row>
    <row r="56" spans="2:7">
      <c r="B56" s="6" t="s">
        <v>80</v>
      </c>
      <c r="C56" s="17" t="s">
        <v>36</v>
      </c>
      <c r="D56" s="8" t="s">
        <v>12</v>
      </c>
      <c r="E56" s="9">
        <v>1</v>
      </c>
      <c r="F56" s="18">
        <v>50</v>
      </c>
      <c r="G56" s="10">
        <f t="shared" si="3"/>
        <v>50</v>
      </c>
    </row>
    <row r="57" spans="2:7">
      <c r="B57" s="20"/>
      <c r="C57" s="29" t="s">
        <v>50</v>
      </c>
      <c r="D57" s="29"/>
      <c r="E57" s="29"/>
      <c r="F57" s="29"/>
      <c r="G57" s="13">
        <f>SUM(G36:G41,G43:G48,G50:G56)</f>
        <v>531768</v>
      </c>
    </row>
    <row r="58" spans="2:7" s="1" customFormat="1">
      <c r="B58" s="32" t="s">
        <v>7</v>
      </c>
      <c r="C58" s="33"/>
      <c r="D58" s="33"/>
      <c r="E58" s="33"/>
      <c r="F58" s="33"/>
      <c r="G58" s="34"/>
    </row>
    <row r="59" spans="2:7" s="1" customFormat="1">
      <c r="B59" s="6" t="s">
        <v>81</v>
      </c>
      <c r="C59" s="17" t="s">
        <v>54</v>
      </c>
      <c r="D59" s="8" t="s">
        <v>55</v>
      </c>
      <c r="E59" s="8">
        <v>61.5</v>
      </c>
      <c r="F59" s="8">
        <v>175</v>
      </c>
      <c r="G59" s="10">
        <f t="shared" ref="G59" si="4">E59*F59</f>
        <v>10762.5</v>
      </c>
    </row>
    <row r="60" spans="2:7" s="1" customFormat="1" ht="14.4" customHeight="1">
      <c r="B60" s="6"/>
      <c r="C60" s="22" t="s">
        <v>20</v>
      </c>
      <c r="D60" s="23"/>
      <c r="E60" s="23"/>
      <c r="F60" s="24"/>
      <c r="G60" s="10">
        <f>SUM(G57,G59)</f>
        <v>542530.5</v>
      </c>
    </row>
    <row r="61" spans="2:7" s="1" customFormat="1">
      <c r="B61" s="6" t="s">
        <v>86</v>
      </c>
      <c r="C61" s="17" t="s">
        <v>83</v>
      </c>
      <c r="D61" s="8"/>
      <c r="E61" s="8"/>
      <c r="F61" s="8"/>
      <c r="G61" s="10">
        <v>40000</v>
      </c>
    </row>
    <row r="62" spans="2:7">
      <c r="B62" s="29" t="s">
        <v>21</v>
      </c>
      <c r="C62" s="29"/>
      <c r="D62" s="29"/>
      <c r="E62" s="29"/>
      <c r="F62" s="29"/>
      <c r="G62" s="29"/>
    </row>
    <row r="63" spans="2:7" ht="20.399999999999999">
      <c r="B63" s="6" t="s">
        <v>87</v>
      </c>
      <c r="C63" s="11" t="s">
        <v>56</v>
      </c>
      <c r="D63" s="8"/>
      <c r="E63" s="9"/>
      <c r="F63" s="10"/>
      <c r="G63" s="10">
        <v>80000</v>
      </c>
    </row>
    <row r="64" spans="2:7">
      <c r="B64" s="14"/>
      <c r="C64" s="29" t="s">
        <v>85</v>
      </c>
      <c r="D64" s="29"/>
      <c r="E64" s="29"/>
      <c r="F64" s="29"/>
      <c r="G64" s="13">
        <f>SUM(G61,G63)</f>
        <v>120000</v>
      </c>
    </row>
    <row r="65" spans="2:7">
      <c r="B65" s="15"/>
      <c r="C65" s="16" t="s">
        <v>23</v>
      </c>
      <c r="D65" s="30">
        <f>SUM(G60)</f>
        <v>542530.5</v>
      </c>
      <c r="E65" s="30"/>
      <c r="F65" s="31">
        <f>SUM(D65:E66)</f>
        <v>662530.5</v>
      </c>
      <c r="G65" s="31"/>
    </row>
    <row r="66" spans="2:7">
      <c r="B66" s="15"/>
      <c r="C66" s="16" t="s">
        <v>24</v>
      </c>
      <c r="D66" s="30">
        <f>G64</f>
        <v>120000</v>
      </c>
      <c r="E66" s="30"/>
      <c r="F66" s="31"/>
      <c r="G66" s="31"/>
    </row>
    <row r="67" spans="2:7">
      <c r="B67" s="25"/>
      <c r="C67" s="25"/>
      <c r="D67" s="25"/>
      <c r="E67" s="25"/>
      <c r="F67" s="25"/>
      <c r="G67" s="25"/>
    </row>
    <row r="68" spans="2:7">
      <c r="B68" s="26" t="s">
        <v>28</v>
      </c>
      <c r="C68" s="26"/>
      <c r="D68" s="26"/>
      <c r="E68" s="26"/>
      <c r="F68" s="27">
        <f>SUM(F30,F65)</f>
        <v>1179755.5</v>
      </c>
      <c r="G68" s="28"/>
    </row>
  </sheetData>
  <mergeCells count="27">
    <mergeCell ref="B33:G33"/>
    <mergeCell ref="B14:G14"/>
    <mergeCell ref="C29:F29"/>
    <mergeCell ref="D30:E30"/>
    <mergeCell ref="F30:G31"/>
    <mergeCell ref="D31:E31"/>
    <mergeCell ref="B32:G32"/>
    <mergeCell ref="B3:G3"/>
    <mergeCell ref="B4:G4"/>
    <mergeCell ref="B5:G5"/>
    <mergeCell ref="C25:F25"/>
    <mergeCell ref="B27:G27"/>
    <mergeCell ref="B34:G34"/>
    <mergeCell ref="B42:G42"/>
    <mergeCell ref="B49:G49"/>
    <mergeCell ref="B67:G67"/>
    <mergeCell ref="B68:E68"/>
    <mergeCell ref="F68:G68"/>
    <mergeCell ref="C57:F57"/>
    <mergeCell ref="B62:G62"/>
    <mergeCell ref="C64:F64"/>
    <mergeCell ref="D65:E65"/>
    <mergeCell ref="F65:G66"/>
    <mergeCell ref="D66:E66"/>
    <mergeCell ref="B58:G58"/>
    <mergeCell ref="C60:F60"/>
    <mergeCell ref="B35:G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2023-02-14T18:31:39Z</dcterms:modified>
</cp:coreProperties>
</file>