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смета" sheetId="2" r:id="rId1"/>
  </sheets>
  <calcPr calcId="144525" refMode="R1C1"/>
</workbook>
</file>

<file path=xl/calcChain.xml><?xml version="1.0" encoding="utf-8"?>
<calcChain xmlns="http://schemas.openxmlformats.org/spreadsheetml/2006/main">
  <c r="F25" i="2" l="1"/>
  <c r="F21" i="2"/>
  <c r="F22" i="2"/>
  <c r="F23" i="2"/>
  <c r="F24" i="2"/>
  <c r="F10" i="2" l="1"/>
  <c r="F11" i="2"/>
  <c r="F12" i="2" l="1"/>
  <c r="F13" i="2" s="1"/>
  <c r="F44" i="2" l="1"/>
  <c r="F43" i="2"/>
  <c r="F42" i="2"/>
  <c r="F41" i="2"/>
  <c r="F40" i="2"/>
  <c r="F39" i="2"/>
  <c r="F38" i="2"/>
  <c r="F37" i="2"/>
  <c r="F36" i="2"/>
  <c r="F35" i="2"/>
  <c r="F34" i="2"/>
  <c r="F33" i="2"/>
  <c r="F31" i="2"/>
  <c r="F30" i="2"/>
  <c r="F29" i="2"/>
  <c r="F32" i="2"/>
  <c r="F5" i="2"/>
  <c r="D6" i="2"/>
  <c r="F6" i="2" s="1"/>
  <c r="D4" i="2"/>
  <c r="F4" i="2" s="1"/>
  <c r="F8" i="2" l="1"/>
  <c r="F7" i="2"/>
  <c r="F20" i="2"/>
  <c r="F50" i="2"/>
  <c r="F17" i="2"/>
  <c r="F16" i="2"/>
  <c r="F15" i="2"/>
  <c r="F18" i="2" l="1"/>
  <c r="F46" i="2"/>
  <c r="F27" i="2"/>
  <c r="F49" i="2" l="1"/>
  <c r="F54" i="2" s="1"/>
  <c r="C56" i="2" s="1"/>
</calcChain>
</file>

<file path=xl/sharedStrings.xml><?xml version="1.0" encoding="utf-8"?>
<sst xmlns="http://schemas.openxmlformats.org/spreadsheetml/2006/main" count="130" uniqueCount="73">
  <si>
    <t>N.</t>
  </si>
  <si>
    <t>Наименование материалов и работ</t>
  </si>
  <si>
    <t>Количество</t>
  </si>
  <si>
    <t>Цена (руб.)</t>
  </si>
  <si>
    <t>Сумма (руб.)</t>
  </si>
  <si>
    <t>Материалы</t>
  </si>
  <si>
    <t>1</t>
  </si>
  <si>
    <t>шт.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</si>
  <si>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</si>
  <si>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</si>
  <si>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</si>
  <si>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</si>
  <si>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</si>
  <si>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</si>
  <si>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</si>
  <si>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</si>
  <si>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</si>
  <si>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Итого </t>
  </si>
  <si>
    <t>Освещение</t>
  </si>
  <si>
    <t>Светильник грунтовый</t>
  </si>
  <si>
    <t>Итого</t>
  </si>
  <si>
    <t>МАФ</t>
  </si>
  <si>
    <t>Доставка</t>
  </si>
  <si>
    <t>Растения</t>
  </si>
  <si>
    <t>Работы</t>
  </si>
  <si>
    <t>Посадка растений</t>
  </si>
  <si>
    <t>Грядки</t>
  </si>
  <si>
    <t>Пузыреплодник 'Diablo'</t>
  </si>
  <si>
    <t>Розы, сорта</t>
  </si>
  <si>
    <t>Томаты, сорта</t>
  </si>
  <si>
    <t>Кора древесная для мульчирования древесных растений и отсыпки всей зоны сада, фракция 10-20 см (слой 3 см) - 40 кв.м.</t>
  </si>
  <si>
    <t>куб.м.</t>
  </si>
  <si>
    <t>Грунт растительный для устройства грядок (основание 70 см) - 2 кв.м.</t>
  </si>
  <si>
    <t>Грунт растительный для посадки кустарников</t>
  </si>
  <si>
    <t>Грунт растительный для устройства цветников (основание 25 см)</t>
  </si>
  <si>
    <t>Стол дубовый</t>
  </si>
  <si>
    <t>Арка садовая</t>
  </si>
  <si>
    <t>Горшки глиняные V3,5,10 л.</t>
  </si>
  <si>
    <t>Пряные травы</t>
  </si>
  <si>
    <t>Василистник Делавея 'Hewitts Double'</t>
  </si>
  <si>
    <t>Подсолнух</t>
  </si>
  <si>
    <t>Гортензия, сорта</t>
  </si>
  <si>
    <t>Эхинацея пурпурная 'Magnus'</t>
  </si>
  <si>
    <t>Георгины, сорта</t>
  </si>
  <si>
    <t>Астры, сорта</t>
  </si>
  <si>
    <t>Космея, корта</t>
  </si>
  <si>
    <t>Посконник пятнистый</t>
  </si>
  <si>
    <t>Гелениум, сорта</t>
  </si>
  <si>
    <t>Флоксы, сорта</t>
  </si>
  <si>
    <t>Древогубец</t>
  </si>
  <si>
    <t>11</t>
  </si>
  <si>
    <t>12</t>
  </si>
  <si>
    <t>13</t>
  </si>
  <si>
    <t>14</t>
  </si>
  <si>
    <t>15</t>
  </si>
  <si>
    <t>16</t>
  </si>
  <si>
    <t>17</t>
  </si>
  <si>
    <t>Отсыпка площадки и теплицы корой</t>
  </si>
  <si>
    <t>Монтаж и устройство грядок</t>
  </si>
  <si>
    <t>Кресло винтажное</t>
  </si>
  <si>
    <t>Покрытия</t>
  </si>
  <si>
    <t>Укладка плитняка</t>
  </si>
  <si>
    <t>Плитняк для дорожки</t>
  </si>
  <si>
    <t>мешок</t>
  </si>
  <si>
    <t>Гирлянда уличная 10 м</t>
  </si>
  <si>
    <t>Гирлянда уличная 5 м</t>
  </si>
  <si>
    <t>Теплица стеклянная</t>
  </si>
  <si>
    <t>Доставка и монтаж теплицы</t>
  </si>
  <si>
    <t xml:space="preserve">Доставка </t>
  </si>
  <si>
    <t>Монтаж светильников</t>
  </si>
  <si>
    <t>Страусник обыкновенный</t>
  </si>
  <si>
    <t>ОБЩАЯ СТОИМОСТЬ МАТЕРИАЛОВ И РАБОТ</t>
  </si>
  <si>
    <t>Единица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</si>
</sst>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\ _₽"/>
  </numFmts>
  <fonts count="7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9"/>
      <name val="Montserrat"/>
      <charset val="204"/>
    </font>
    <font>
      <sz val="8"/>
      <name val="Montserrat"/>
      <charset val="204"/>
    </font>
    <font>
      <b/>
      <sz val="8"/>
      <name val="Montserrat"/>
      <charset val="204"/>
    </font>
    <font>
      <sz val="11"/>
      <color theme="1"/>
      <name val="Montserrat"/>
      <charset val="204"/>
    </font>
    <font>
      <sz val="8"/>
      <color rgb="FFFF0000"/>
      <name val="Montserrat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164" fontId="3" fillId="3" borderId="0" xfId="0" applyNumberFormat="1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vertical="center" wrapText="1"/>
    </xf>
    <xf numFmtId="165" fontId="6" fillId="3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left" vertical="center" wrapText="1"/>
    </xf>
    <xf numFmtId="49" fontId="3" fillId="4" borderId="7" xfId="1" applyNumberFormat="1" applyFont="1" applyFill="1" applyBorder="1" applyAlignment="1">
      <alignment horizontal="left" vertical="center" wrapText="1"/>
    </xf>
    <xf numFmtId="164" fontId="4" fillId="4" borderId="8" xfId="1" applyNumberFormat="1" applyFont="1" applyFill="1" applyBorder="1" applyAlignment="1">
      <alignment vertical="center" wrapText="1"/>
    </xf>
    <xf numFmtId="165" fontId="4" fillId="4" borderId="9" xfId="1" applyNumberFormat="1" applyFont="1" applyFill="1" applyBorder="1" applyAlignment="1">
      <alignment horizontal="right" vertical="center" wrapText="1"/>
    </xf>
    <xf numFmtId="165" fontId="4" fillId="4" borderId="10" xfId="1" applyNumberFormat="1" applyFont="1" applyFill="1" applyBorder="1" applyAlignment="1">
      <alignment horizontal="right" vertical="center" wrapText="1"/>
    </xf>
    <xf numFmtId="165" fontId="4" fillId="4" borderId="11" xfId="1" applyNumberFormat="1" applyFont="1" applyFill="1" applyBorder="1" applyAlignment="1">
      <alignment horizontal="right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165" fontId="2" fillId="3" borderId="13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4" fontId="4" fillId="4" borderId="15" xfId="0" applyNumberFormat="1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18" xfId="0" applyNumberFormat="1" applyFont="1" applyFill="1" applyBorder="1" applyAlignment="1">
      <alignment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right" vertical="center" wrapText="1"/>
    </xf>
    <xf numFmtId="49" fontId="3" fillId="3" borderId="15" xfId="0" applyNumberFormat="1" applyFont="1" applyFill="1" applyBorder="1" applyAlignment="1">
      <alignment horizontal="left" vertical="center" wrapText="1"/>
    </xf>
    <xf numFmtId="165" fontId="4" fillId="3" borderId="16" xfId="0" applyNumberFormat="1" applyFont="1" applyFill="1" applyBorder="1" applyAlignment="1">
      <alignment horizontal="right" vertical="center" wrapText="1"/>
    </xf>
    <xf numFmtId="164" fontId="4" fillId="4" borderId="19" xfId="0" applyNumberFormat="1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left" vertical="center" wrapText="1"/>
    </xf>
    <xf numFmtId="49" fontId="3" fillId="3" borderId="15" xfId="0" applyNumberFormat="1" applyFont="1" applyFill="1" applyBorder="1" applyAlignment="1">
      <alignment vertical="center" wrapText="1"/>
    </xf>
    <xf numFmtId="49" fontId="3" fillId="3" borderId="21" xfId="0" applyNumberFormat="1" applyFont="1" applyFill="1" applyBorder="1" applyAlignment="1">
      <alignment vertical="center" wrapText="1"/>
    </xf>
    <xf numFmtId="165" fontId="4" fillId="3" borderId="22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I10" sqref="I10"/>
    </sheetView>
  </sheetViews>
  <sheetFormatPr defaultColWidth="9.109375" defaultRowHeight="13.8"/>
  <cols>
    <col min="1" max="1" width="9.109375" style="12"/>
    <col min="2" max="2" width="35.44140625" style="12" customWidth="1"/>
    <col min="3" max="3" width="13.33203125" style="12" customWidth="1"/>
    <col min="4" max="4" width="14.88671875" style="12" customWidth="1"/>
    <col min="5" max="5" width="15.5546875" style="12" customWidth="1"/>
    <col min="6" max="6" width="19.6640625" style="12" customWidth="1"/>
    <col min="7" max="11" width="9.109375" style="12"/>
    <col min="12" max="12" width="66.33203125" style="12" customWidth="1"/>
    <col min="13" max="16384" width="9.109375" style="12"/>
  </cols>
  <sheetData>
    <row r="1" spans="1:6" s="1" customFormat="1" ht="30.6" customHeight="1">
      <c r="A1" s="28" t="s">
        <v>0</v>
      </c>
      <c r="B1" s="29" t="s">
        <v>1</v>
      </c>
      <c r="C1" s="29" t="s">
        <v>72</v>
      </c>
      <c r="D1" s="30" t="s">
        <v>2</v>
      </c>
      <c r="E1" s="31" t="s">
        <v>3</v>
      </c>
      <c r="F1" s="32" t="s">
        <v>4</v>
      </c>
    </row>
    <row r="2" spans="1:6" s="2" customFormat="1" ht="10.199999999999999">
      <c r="A2" s="33" t="s">
        <v>5</v>
      </c>
      <c r="B2" s="21"/>
      <c r="C2" s="21"/>
      <c r="D2" s="21"/>
      <c r="E2" s="21"/>
      <c r="F2" s="34"/>
    </row>
    <row r="3" spans="1:6" s="2" customFormat="1" ht="10.199999999999999">
      <c r="A3" s="35"/>
      <c r="B3" s="36"/>
      <c r="C3" s="36"/>
      <c r="D3" s="36"/>
      <c r="E3" s="36"/>
      <c r="F3" s="37"/>
    </row>
    <row r="4" spans="1:6" s="2" customFormat="1" ht="20.399999999999999">
      <c r="A4" s="38" t="s">
        <v>6</v>
      </c>
      <c r="B4" s="7" t="s">
        <v>32</v>
      </c>
      <c r="C4" s="11" t="s">
        <v>31</v>
      </c>
      <c r="D4" s="4">
        <f>0.7*2</f>
        <v>1.4</v>
      </c>
      <c r="E4" s="5">
        <v>1690</v>
      </c>
      <c r="F4" s="39">
        <f>E4*D4</f>
        <v>2366</v>
      </c>
    </row>
    <row r="5" spans="1:6" s="2" customFormat="1" ht="10.199999999999999">
      <c r="A5" s="38" t="s">
        <v>8</v>
      </c>
      <c r="B5" s="3" t="s">
        <v>33</v>
      </c>
      <c r="C5" s="11" t="s">
        <v>31</v>
      </c>
      <c r="D5" s="4">
        <v>4.05</v>
      </c>
      <c r="E5" s="5">
        <v>1690</v>
      </c>
      <c r="F5" s="39">
        <f>E5*D5</f>
        <v>6844.5</v>
      </c>
    </row>
    <row r="6" spans="1:6" s="2" customFormat="1" ht="20.399999999999999">
      <c r="A6" s="38" t="s">
        <v>9</v>
      </c>
      <c r="B6" s="3" t="s">
        <v>34</v>
      </c>
      <c r="C6" s="11" t="s">
        <v>31</v>
      </c>
      <c r="D6" s="4">
        <f>0.25*3</f>
        <v>0.75</v>
      </c>
      <c r="E6" s="5">
        <v>1690</v>
      </c>
      <c r="F6" s="39">
        <f>E6*D6</f>
        <v>1267.5</v>
      </c>
    </row>
    <row r="7" spans="1:6" s="2" customFormat="1" ht="10.199999999999999">
      <c r="A7" s="38" t="s">
        <v>10</v>
      </c>
      <c r="B7" s="3" t="s">
        <v>68</v>
      </c>
      <c r="C7" s="11"/>
      <c r="D7" s="4"/>
      <c r="E7" s="5"/>
      <c r="F7" s="39">
        <f>SUM(F4:F6)*20/100</f>
        <v>2095.6</v>
      </c>
    </row>
    <row r="8" spans="1:6" s="2" customFormat="1" ht="10.199999999999999">
      <c r="A8" s="40"/>
      <c r="B8" s="18" t="s">
        <v>17</v>
      </c>
      <c r="C8" s="19"/>
      <c r="D8" s="19"/>
      <c r="E8" s="20"/>
      <c r="F8" s="41">
        <f>SUM(F4:F6)</f>
        <v>10478</v>
      </c>
    </row>
    <row r="9" spans="1:6" s="2" customFormat="1" ht="10.199999999999999">
      <c r="A9" s="42" t="s">
        <v>60</v>
      </c>
      <c r="B9" s="17"/>
      <c r="C9" s="17"/>
      <c r="D9" s="17"/>
      <c r="E9" s="17"/>
      <c r="F9" s="43"/>
    </row>
    <row r="10" spans="1:6" s="2" customFormat="1" ht="30.6">
      <c r="A10" s="38" t="s">
        <v>6</v>
      </c>
      <c r="B10" s="3" t="s">
        <v>30</v>
      </c>
      <c r="C10" s="11" t="s">
        <v>63</v>
      </c>
      <c r="D10" s="4">
        <v>20</v>
      </c>
      <c r="E10" s="5">
        <v>430</v>
      </c>
      <c r="F10" s="39">
        <f>E10*D10</f>
        <v>8600</v>
      </c>
    </row>
    <row r="11" spans="1:6" s="2" customFormat="1" ht="10.199999999999999">
      <c r="A11" s="38" t="s">
        <v>8</v>
      </c>
      <c r="B11" s="3" t="s">
        <v>62</v>
      </c>
      <c r="C11" s="11" t="s">
        <v>7</v>
      </c>
      <c r="D11" s="4">
        <v>30</v>
      </c>
      <c r="E11" s="5">
        <v>800</v>
      </c>
      <c r="F11" s="39">
        <f>E11*D11</f>
        <v>24000</v>
      </c>
    </row>
    <row r="12" spans="1:6" s="8" customFormat="1" ht="10.199999999999999">
      <c r="A12" s="38" t="s">
        <v>9</v>
      </c>
      <c r="B12" s="3" t="s">
        <v>68</v>
      </c>
      <c r="C12" s="11"/>
      <c r="D12" s="4"/>
      <c r="E12" s="5"/>
      <c r="F12" s="39">
        <f>SUM(F10:F11)*20/100</f>
        <v>6520</v>
      </c>
    </row>
    <row r="13" spans="1:6" s="2" customFormat="1" ht="10.199999999999999">
      <c r="A13" s="40"/>
      <c r="B13" s="18" t="s">
        <v>17</v>
      </c>
      <c r="C13" s="19"/>
      <c r="D13" s="19"/>
      <c r="E13" s="20"/>
      <c r="F13" s="41">
        <f>SUM(F10:F12)</f>
        <v>39120</v>
      </c>
    </row>
    <row r="14" spans="1:6" s="2" customFormat="1" ht="10.199999999999999">
      <c r="A14" s="42" t="s">
        <v>18</v>
      </c>
      <c r="B14" s="17"/>
      <c r="C14" s="17"/>
      <c r="D14" s="17"/>
      <c r="E14" s="17"/>
      <c r="F14" s="43"/>
    </row>
    <row r="15" spans="1:6" s="2" customFormat="1" ht="10.199999999999999">
      <c r="A15" s="38" t="s">
        <v>6</v>
      </c>
      <c r="B15" s="3" t="s">
        <v>64</v>
      </c>
      <c r="C15" s="11" t="s">
        <v>7</v>
      </c>
      <c r="D15" s="11">
        <v>1</v>
      </c>
      <c r="E15" s="11">
        <v>6300</v>
      </c>
      <c r="F15" s="39">
        <f>E15*D15</f>
        <v>6300</v>
      </c>
    </row>
    <row r="16" spans="1:6" s="2" customFormat="1" ht="10.199999999999999">
      <c r="A16" s="38" t="s">
        <v>8</v>
      </c>
      <c r="B16" s="3" t="s">
        <v>65</v>
      </c>
      <c r="C16" s="11" t="s">
        <v>7</v>
      </c>
      <c r="D16" s="11">
        <v>1</v>
      </c>
      <c r="E16" s="11">
        <v>3000</v>
      </c>
      <c r="F16" s="39">
        <f t="shared" ref="F16:F17" si="0">E16*D16</f>
        <v>3000</v>
      </c>
    </row>
    <row r="17" spans="1:6" s="15" customFormat="1" ht="10.199999999999999">
      <c r="A17" s="38" t="s">
        <v>9</v>
      </c>
      <c r="B17" s="3" t="s">
        <v>19</v>
      </c>
      <c r="C17" s="11" t="s">
        <v>7</v>
      </c>
      <c r="D17" s="11">
        <v>15</v>
      </c>
      <c r="E17" s="11">
        <v>700</v>
      </c>
      <c r="F17" s="39">
        <f t="shared" si="0"/>
        <v>10500</v>
      </c>
    </row>
    <row r="18" spans="1:6" s="2" customFormat="1" ht="10.199999999999999">
      <c r="A18" s="40"/>
      <c r="B18" s="18" t="s">
        <v>20</v>
      </c>
      <c r="C18" s="19"/>
      <c r="D18" s="19"/>
      <c r="E18" s="20"/>
      <c r="F18" s="41">
        <f>SUM(F15:F17)</f>
        <v>19800</v>
      </c>
    </row>
    <row r="19" spans="1:6" s="2" customFormat="1" ht="10.199999999999999">
      <c r="A19" s="42" t="s">
        <v>21</v>
      </c>
      <c r="B19" s="17"/>
      <c r="C19" s="17"/>
      <c r="D19" s="17"/>
      <c r="E19" s="17"/>
      <c r="F19" s="43"/>
    </row>
    <row r="20" spans="1:6" s="2" customFormat="1" ht="10.199999999999999">
      <c r="A20" s="38" t="s">
        <v>6</v>
      </c>
      <c r="B20" s="48" t="s">
        <v>66</v>
      </c>
      <c r="C20" s="49" t="s">
        <v>7</v>
      </c>
      <c r="D20" s="49">
        <v>1</v>
      </c>
      <c r="E20" s="49">
        <v>281000</v>
      </c>
      <c r="F20" s="39">
        <f t="shared" ref="F20:F25" si="1">E20*D20</f>
        <v>281000</v>
      </c>
    </row>
    <row r="21" spans="1:6" s="2" customFormat="1" ht="10.199999999999999">
      <c r="A21" s="38" t="s">
        <v>8</v>
      </c>
      <c r="B21" s="48" t="s">
        <v>26</v>
      </c>
      <c r="C21" s="49" t="s">
        <v>7</v>
      </c>
      <c r="D21" s="49">
        <v>2</v>
      </c>
      <c r="E21" s="49">
        <v>6200</v>
      </c>
      <c r="F21" s="39">
        <f t="shared" si="1"/>
        <v>12400</v>
      </c>
    </row>
    <row r="22" spans="1:6" s="2" customFormat="1" ht="10.199999999999999">
      <c r="A22" s="38" t="s">
        <v>9</v>
      </c>
      <c r="B22" s="48" t="s">
        <v>35</v>
      </c>
      <c r="C22" s="49" t="s">
        <v>7</v>
      </c>
      <c r="D22" s="49">
        <v>1</v>
      </c>
      <c r="E22" s="49">
        <v>65000</v>
      </c>
      <c r="F22" s="39">
        <f t="shared" si="1"/>
        <v>65000</v>
      </c>
    </row>
    <row r="23" spans="1:6" s="2" customFormat="1" ht="10.199999999999999">
      <c r="A23" s="38" t="s">
        <v>10</v>
      </c>
      <c r="B23" s="48" t="s">
        <v>36</v>
      </c>
      <c r="C23" s="49" t="s">
        <v>7</v>
      </c>
      <c r="D23" s="49">
        <v>1</v>
      </c>
      <c r="E23" s="49">
        <v>4200</v>
      </c>
      <c r="F23" s="39">
        <f t="shared" si="1"/>
        <v>4200</v>
      </c>
    </row>
    <row r="24" spans="1:6" s="2" customFormat="1" ht="10.199999999999999">
      <c r="A24" s="38" t="s">
        <v>11</v>
      </c>
      <c r="B24" s="48" t="s">
        <v>37</v>
      </c>
      <c r="C24" s="49" t="s">
        <v>7</v>
      </c>
      <c r="D24" s="49">
        <v>30</v>
      </c>
      <c r="E24" s="49">
        <v>600</v>
      </c>
      <c r="F24" s="39">
        <f t="shared" si="1"/>
        <v>18000</v>
      </c>
    </row>
    <row r="25" spans="1:6" s="2" customFormat="1" ht="10.199999999999999">
      <c r="A25" s="38" t="s">
        <v>12</v>
      </c>
      <c r="B25" s="48" t="s">
        <v>59</v>
      </c>
      <c r="C25" s="49" t="s">
        <v>7</v>
      </c>
      <c r="D25" s="49">
        <v>1</v>
      </c>
      <c r="E25" s="49">
        <v>118000</v>
      </c>
      <c r="F25" s="39">
        <f t="shared" si="1"/>
        <v>118000</v>
      </c>
    </row>
    <row r="26" spans="1:6" s="2" customFormat="1" ht="10.199999999999999">
      <c r="A26" s="38" t="s">
        <v>13</v>
      </c>
      <c r="B26" s="7" t="s">
        <v>22</v>
      </c>
      <c r="C26" s="11"/>
      <c r="D26" s="4"/>
      <c r="E26" s="50"/>
      <c r="F26" s="39">
        <v>80000</v>
      </c>
    </row>
    <row r="27" spans="1:6" s="2" customFormat="1" ht="10.199999999999999">
      <c r="A27" s="40"/>
      <c r="B27" s="18" t="s">
        <v>20</v>
      </c>
      <c r="C27" s="19"/>
      <c r="D27" s="19"/>
      <c r="E27" s="20"/>
      <c r="F27" s="41">
        <f>SUM(F19:F26)</f>
        <v>578600</v>
      </c>
    </row>
    <row r="28" spans="1:6" s="2" customFormat="1" ht="10.199999999999999">
      <c r="A28" s="42" t="s">
        <v>23</v>
      </c>
      <c r="B28" s="17"/>
      <c r="C28" s="17"/>
      <c r="D28" s="17"/>
      <c r="E28" s="17"/>
      <c r="F28" s="43"/>
    </row>
    <row r="29" spans="1:6" s="15" customFormat="1" ht="10.199999999999999">
      <c r="A29" s="38">
        <v>1</v>
      </c>
      <c r="B29" s="9" t="s">
        <v>27</v>
      </c>
      <c r="C29" s="11" t="s">
        <v>7</v>
      </c>
      <c r="D29" s="4">
        <v>27</v>
      </c>
      <c r="E29" s="5">
        <v>9000</v>
      </c>
      <c r="F29" s="39">
        <f t="shared" ref="F29:F31" si="2">E29*D29</f>
        <v>243000</v>
      </c>
    </row>
    <row r="30" spans="1:6" s="15" customFormat="1" ht="10.199999999999999">
      <c r="A30" s="38" t="s">
        <v>8</v>
      </c>
      <c r="B30" s="9" t="s">
        <v>29</v>
      </c>
      <c r="C30" s="11" t="s">
        <v>7</v>
      </c>
      <c r="D30" s="4">
        <v>6</v>
      </c>
      <c r="E30" s="5">
        <v>600</v>
      </c>
      <c r="F30" s="39">
        <f t="shared" si="2"/>
        <v>3600</v>
      </c>
    </row>
    <row r="31" spans="1:6" s="15" customFormat="1" ht="10.199999999999999">
      <c r="A31" s="38" t="s">
        <v>9</v>
      </c>
      <c r="B31" s="9" t="s">
        <v>28</v>
      </c>
      <c r="C31" s="11" t="s">
        <v>7</v>
      </c>
      <c r="D31" s="4">
        <v>10</v>
      </c>
      <c r="E31" s="5">
        <v>450</v>
      </c>
      <c r="F31" s="39">
        <f t="shared" si="2"/>
        <v>4500</v>
      </c>
    </row>
    <row r="32" spans="1:6" s="15" customFormat="1" ht="10.199999999999999">
      <c r="A32" s="38" t="s">
        <v>10</v>
      </c>
      <c r="B32" s="9" t="s">
        <v>38</v>
      </c>
      <c r="C32" s="11" t="s">
        <v>7</v>
      </c>
      <c r="D32" s="4">
        <v>20</v>
      </c>
      <c r="E32" s="5">
        <v>420</v>
      </c>
      <c r="F32" s="39">
        <f>E32*D32</f>
        <v>8400</v>
      </c>
    </row>
    <row r="33" spans="1:6" s="15" customFormat="1" ht="10.199999999999999">
      <c r="A33" s="38" t="s">
        <v>11</v>
      </c>
      <c r="B33" s="9" t="s">
        <v>39</v>
      </c>
      <c r="C33" s="11" t="s">
        <v>7</v>
      </c>
      <c r="D33" s="4">
        <v>4</v>
      </c>
      <c r="E33" s="5">
        <v>1500</v>
      </c>
      <c r="F33" s="39">
        <f t="shared" ref="F33:F44" si="3">E33*D33</f>
        <v>6000</v>
      </c>
    </row>
    <row r="34" spans="1:6" s="15" customFormat="1" ht="10.199999999999999">
      <c r="A34" s="38" t="s">
        <v>12</v>
      </c>
      <c r="B34" s="9" t="s">
        <v>40</v>
      </c>
      <c r="C34" s="11" t="s">
        <v>7</v>
      </c>
      <c r="D34" s="4">
        <v>3</v>
      </c>
      <c r="E34" s="5">
        <v>1500</v>
      </c>
      <c r="F34" s="39">
        <f t="shared" si="3"/>
        <v>4500</v>
      </c>
    </row>
    <row r="35" spans="1:6" s="15" customFormat="1" ht="10.199999999999999">
      <c r="A35" s="38" t="s">
        <v>13</v>
      </c>
      <c r="B35" s="9" t="s">
        <v>41</v>
      </c>
      <c r="C35" s="11" t="s">
        <v>7</v>
      </c>
      <c r="D35" s="4">
        <v>2</v>
      </c>
      <c r="E35" s="5">
        <v>4900</v>
      </c>
      <c r="F35" s="39">
        <f t="shared" si="3"/>
        <v>9800</v>
      </c>
    </row>
    <row r="36" spans="1:6" s="15" customFormat="1" ht="10.199999999999999">
      <c r="A36" s="38" t="s">
        <v>14</v>
      </c>
      <c r="B36" s="9" t="s">
        <v>42</v>
      </c>
      <c r="C36" s="11" t="s">
        <v>7</v>
      </c>
      <c r="D36" s="4">
        <v>3</v>
      </c>
      <c r="E36" s="5">
        <v>400</v>
      </c>
      <c r="F36" s="39">
        <f t="shared" si="3"/>
        <v>1200</v>
      </c>
    </row>
    <row r="37" spans="1:6" s="15" customFormat="1" ht="10.199999999999999">
      <c r="A37" s="38" t="s">
        <v>15</v>
      </c>
      <c r="B37" s="9" t="s">
        <v>43</v>
      </c>
      <c r="C37" s="11" t="s">
        <v>7</v>
      </c>
      <c r="D37" s="4">
        <v>5</v>
      </c>
      <c r="E37" s="5">
        <v>820</v>
      </c>
      <c r="F37" s="39">
        <f t="shared" si="3"/>
        <v>4100</v>
      </c>
    </row>
    <row r="38" spans="1:6" s="15" customFormat="1" ht="10.199999999999999">
      <c r="A38" s="38" t="s">
        <v>16</v>
      </c>
      <c r="B38" s="9" t="s">
        <v>44</v>
      </c>
      <c r="C38" s="11" t="s">
        <v>7</v>
      </c>
      <c r="D38" s="4">
        <v>4</v>
      </c>
      <c r="E38" s="5">
        <v>650</v>
      </c>
      <c r="F38" s="39">
        <f t="shared" si="3"/>
        <v>2600</v>
      </c>
    </row>
    <row r="39" spans="1:6" s="15" customFormat="1" ht="10.199999999999999">
      <c r="A39" s="38" t="s">
        <v>50</v>
      </c>
      <c r="B39" s="9" t="s">
        <v>45</v>
      </c>
      <c r="C39" s="11" t="s">
        <v>7</v>
      </c>
      <c r="D39" s="4">
        <v>4</v>
      </c>
      <c r="E39" s="5">
        <v>650</v>
      </c>
      <c r="F39" s="39">
        <f t="shared" si="3"/>
        <v>2600</v>
      </c>
    </row>
    <row r="40" spans="1:6" s="15" customFormat="1" ht="10.199999999999999">
      <c r="A40" s="38" t="s">
        <v>51</v>
      </c>
      <c r="B40" s="9" t="s">
        <v>46</v>
      </c>
      <c r="C40" s="11" t="s">
        <v>7</v>
      </c>
      <c r="D40" s="4">
        <v>1</v>
      </c>
      <c r="E40" s="5">
        <v>520</v>
      </c>
      <c r="F40" s="39">
        <f t="shared" si="3"/>
        <v>520</v>
      </c>
    </row>
    <row r="41" spans="1:6" s="15" customFormat="1" ht="10.199999999999999">
      <c r="A41" s="38" t="s">
        <v>52</v>
      </c>
      <c r="B41" s="9" t="s">
        <v>47</v>
      </c>
      <c r="C41" s="11" t="s">
        <v>7</v>
      </c>
      <c r="D41" s="4">
        <v>1</v>
      </c>
      <c r="E41" s="5">
        <v>650</v>
      </c>
      <c r="F41" s="39">
        <f t="shared" si="3"/>
        <v>650</v>
      </c>
    </row>
    <row r="42" spans="1:6" s="15" customFormat="1" ht="10.199999999999999">
      <c r="A42" s="38" t="s">
        <v>53</v>
      </c>
      <c r="B42" s="9" t="s">
        <v>48</v>
      </c>
      <c r="C42" s="11" t="s">
        <v>7</v>
      </c>
      <c r="D42" s="4">
        <v>1</v>
      </c>
      <c r="E42" s="5">
        <v>650</v>
      </c>
      <c r="F42" s="39">
        <f t="shared" si="3"/>
        <v>650</v>
      </c>
    </row>
    <row r="43" spans="1:6" s="15" customFormat="1" ht="10.199999999999999">
      <c r="A43" s="38" t="s">
        <v>54</v>
      </c>
      <c r="B43" s="9" t="s">
        <v>49</v>
      </c>
      <c r="C43" s="11" t="s">
        <v>7</v>
      </c>
      <c r="D43" s="4">
        <v>2</v>
      </c>
      <c r="E43" s="5">
        <v>1200</v>
      </c>
      <c r="F43" s="39">
        <f t="shared" si="3"/>
        <v>2400</v>
      </c>
    </row>
    <row r="44" spans="1:6" s="15" customFormat="1" ht="10.199999999999999">
      <c r="A44" s="38" t="s">
        <v>55</v>
      </c>
      <c r="B44" s="9" t="s">
        <v>70</v>
      </c>
      <c r="C44" s="11" t="s">
        <v>7</v>
      </c>
      <c r="D44" s="4">
        <v>3</v>
      </c>
      <c r="E44" s="5">
        <v>750</v>
      </c>
      <c r="F44" s="39">
        <f t="shared" si="3"/>
        <v>2250</v>
      </c>
    </row>
    <row r="45" spans="1:6" s="15" customFormat="1" ht="10.199999999999999">
      <c r="A45" s="38" t="s">
        <v>56</v>
      </c>
      <c r="B45" s="7" t="s">
        <v>22</v>
      </c>
      <c r="C45" s="13"/>
      <c r="D45" s="14"/>
      <c r="E45" s="16"/>
      <c r="F45" s="39">
        <v>15000</v>
      </c>
    </row>
    <row r="46" spans="1:6" s="2" customFormat="1" ht="10.199999999999999">
      <c r="A46" s="44"/>
      <c r="B46" s="18" t="s">
        <v>20</v>
      </c>
      <c r="C46" s="19"/>
      <c r="D46" s="19"/>
      <c r="E46" s="20"/>
      <c r="F46" s="41">
        <f>SUM(F29:F45)</f>
        <v>311770</v>
      </c>
    </row>
    <row r="47" spans="1:6" s="2" customFormat="1" ht="10.199999999999999">
      <c r="A47" s="42" t="s">
        <v>24</v>
      </c>
      <c r="B47" s="17"/>
      <c r="C47" s="17"/>
      <c r="D47" s="17"/>
      <c r="E47" s="17"/>
      <c r="F47" s="43"/>
    </row>
    <row r="48" spans="1:6" s="15" customFormat="1" ht="10.199999999999999">
      <c r="A48" s="38" t="s">
        <v>6</v>
      </c>
      <c r="B48" s="6" t="s">
        <v>57</v>
      </c>
      <c r="C48" s="11"/>
      <c r="D48" s="4"/>
      <c r="E48" s="5"/>
      <c r="F48" s="39">
        <v>10000</v>
      </c>
    </row>
    <row r="49" spans="1:6" s="15" customFormat="1" ht="10.199999999999999">
      <c r="A49" s="38" t="s">
        <v>8</v>
      </c>
      <c r="B49" s="6" t="s">
        <v>25</v>
      </c>
      <c r="C49" s="11"/>
      <c r="D49" s="4"/>
      <c r="E49" s="5"/>
      <c r="F49" s="39">
        <f>F46*0.5</f>
        <v>155885</v>
      </c>
    </row>
    <row r="50" spans="1:6" s="15" customFormat="1" ht="10.199999999999999">
      <c r="A50" s="38" t="s">
        <v>9</v>
      </c>
      <c r="B50" s="6" t="s">
        <v>58</v>
      </c>
      <c r="C50" s="11" t="s">
        <v>7</v>
      </c>
      <c r="D50" s="4">
        <v>2</v>
      </c>
      <c r="E50" s="5">
        <v>650</v>
      </c>
      <c r="F50" s="39">
        <f t="shared" ref="F50" si="4">E50*D50</f>
        <v>1300</v>
      </c>
    </row>
    <row r="51" spans="1:6" s="2" customFormat="1" ht="10.199999999999999">
      <c r="A51" s="38" t="s">
        <v>10</v>
      </c>
      <c r="B51" s="6" t="s">
        <v>67</v>
      </c>
      <c r="C51" s="11"/>
      <c r="D51" s="4"/>
      <c r="E51" s="5"/>
      <c r="F51" s="39">
        <v>60000</v>
      </c>
    </row>
    <row r="52" spans="1:6" s="15" customFormat="1" ht="10.199999999999999">
      <c r="A52" s="38" t="s">
        <v>11</v>
      </c>
      <c r="B52" s="6" t="s">
        <v>61</v>
      </c>
      <c r="C52" s="11"/>
      <c r="D52" s="4"/>
      <c r="E52" s="5"/>
      <c r="F52" s="39">
        <v>12000</v>
      </c>
    </row>
    <row r="53" spans="1:6" s="15" customFormat="1" ht="10.199999999999999">
      <c r="A53" s="38" t="s">
        <v>12</v>
      </c>
      <c r="B53" s="6" t="s">
        <v>69</v>
      </c>
      <c r="C53" s="11" t="s">
        <v>7</v>
      </c>
      <c r="D53" s="4">
        <v>15</v>
      </c>
      <c r="E53" s="5">
        <v>800</v>
      </c>
      <c r="F53" s="39">
        <v>12000</v>
      </c>
    </row>
    <row r="54" spans="1:6" s="2" customFormat="1" ht="10.199999999999999">
      <c r="A54" s="45"/>
      <c r="B54" s="18" t="s">
        <v>20</v>
      </c>
      <c r="C54" s="19"/>
      <c r="D54" s="19"/>
      <c r="E54" s="20"/>
      <c r="F54" s="41">
        <f>SUM(F48:F53)</f>
        <v>251185</v>
      </c>
    </row>
    <row r="55" spans="1:6" s="2" customFormat="1" ht="10.8" thickBot="1">
      <c r="A55" s="46"/>
      <c r="B55" s="22"/>
      <c r="C55" s="10"/>
      <c r="D55" s="10"/>
      <c r="E55" s="10"/>
      <c r="F55" s="47"/>
    </row>
    <row r="56" spans="1:6" s="2" customFormat="1" ht="21.6" customHeight="1" thickBot="1">
      <c r="A56" s="23"/>
      <c r="B56" s="24" t="s">
        <v>71</v>
      </c>
      <c r="C56" s="25">
        <f>F8+F13+F18+F27+F46+F54</f>
        <v>1210953</v>
      </c>
      <c r="D56" s="26"/>
      <c r="E56" s="26"/>
      <c r="F56" s="27"/>
    </row>
  </sheetData>
  <mergeCells count="13">
    <mergeCell ref="B27:E27"/>
    <mergeCell ref="A9:F9"/>
    <mergeCell ref="B8:E8"/>
    <mergeCell ref="C56:F56"/>
    <mergeCell ref="A2:F2"/>
    <mergeCell ref="B13:E13"/>
    <mergeCell ref="A14:F14"/>
    <mergeCell ref="B18:E18"/>
    <mergeCell ref="A19:F19"/>
    <mergeCell ref="A28:F28"/>
    <mergeCell ref="B46:E46"/>
    <mergeCell ref="A47:F47"/>
    <mergeCell ref="B54:E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2023-01-19T15:00:47Z</dcterms:modified>
</cp:coreProperties>
</file>