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60" windowWidth="22260" windowHeight="12588"/>
  </bookViews>
  <sheets>
    <sheet name="смета" sheetId="2" r:id="rId1"/>
  </sheets>
  <definedNames>
    <definedName name="_xlnm.Print_Area" localSheetId="0">смета!$A$1:$M$60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2" l="1"/>
  <c r="K7" i="2"/>
  <c r="K28" i="2" l="1"/>
  <c r="K50" i="2" l="1"/>
  <c r="K40" i="2" l="1"/>
  <c r="K39" i="2"/>
  <c r="K38" i="2"/>
  <c r="K37" i="2"/>
  <c r="K36" i="2"/>
  <c r="K35" i="2"/>
  <c r="K34" i="2"/>
  <c r="K33" i="2"/>
  <c r="K32" i="2"/>
  <c r="K31" i="2"/>
  <c r="K30" i="2"/>
  <c r="K29" i="2"/>
  <c r="K27" i="2"/>
  <c r="K24" i="2"/>
  <c r="K23" i="2"/>
  <c r="K22" i="2"/>
  <c r="K21" i="2"/>
  <c r="K18" i="2"/>
  <c r="K17" i="2"/>
  <c r="K12" i="2"/>
  <c r="K13" i="2"/>
  <c r="K14" i="2"/>
  <c r="K11" i="2"/>
  <c r="K6" i="2"/>
  <c r="K19" i="2" l="1"/>
  <c r="K25" i="2"/>
  <c r="K15" i="2"/>
  <c r="K8" i="2"/>
  <c r="K41" i="2"/>
  <c r="K42" i="2" l="1"/>
  <c r="K51" i="2" s="1"/>
</calcChain>
</file>

<file path=xl/sharedStrings.xml><?xml version="1.0" encoding="utf-8"?>
<sst xmlns="http://schemas.openxmlformats.org/spreadsheetml/2006/main" count="117" uniqueCount="94">
  <si>
    <t>1.1</t>
  </si>
  <si>
    <t>2.1</t>
  </si>
  <si>
    <t>2.2</t>
  </si>
  <si>
    <t>2.3</t>
  </si>
  <si>
    <t>№ п/п</t>
  </si>
  <si>
    <t>Виды работ</t>
  </si>
  <si>
    <t>материалы</t>
  </si>
  <si>
    <t>цена</t>
  </si>
  <si>
    <t>стоимость</t>
  </si>
  <si>
    <t>кол-во</t>
  </si>
  <si>
    <t>ед. изм.</t>
  </si>
  <si>
    <t>СМЕТА  НА  МАТЕРИАЛЫ  И  РАБОТУ</t>
  </si>
  <si>
    <t>Дорожки и площадки гравийные</t>
  </si>
  <si>
    <t>Дорожки пошаговые</t>
  </si>
  <si>
    <t>шт.</t>
  </si>
  <si>
    <t>м3</t>
  </si>
  <si>
    <t>итого по п. 1</t>
  </si>
  <si>
    <t>м пог.</t>
  </si>
  <si>
    <t>итого по п. 2</t>
  </si>
  <si>
    <t>Материалы</t>
  </si>
  <si>
    <t>3.1</t>
  </si>
  <si>
    <t>4.1</t>
  </si>
  <si>
    <t>Освещение</t>
  </si>
  <si>
    <t>МАФ</t>
  </si>
  <si>
    <t>Растения</t>
  </si>
  <si>
    <t>3.2</t>
  </si>
  <si>
    <t>4.2</t>
  </si>
  <si>
    <t>4.3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</si>
  <si>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</si>
  <si>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</si>
  <si>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</si>
  <si>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</si>
  <si>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</si>
  <si>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</si>
  <si>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</si>
  <si>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</si>
  <si>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</si>
  <si>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</si>
  <si>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</si>
  <si>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</si>
  <si>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итого по п. 3</t>
  </si>
  <si>
    <t>итого по п. 4</t>
  </si>
  <si>
    <t>итого по п. 5</t>
  </si>
  <si>
    <t>5.13</t>
  </si>
  <si>
    <t>5.14</t>
  </si>
  <si>
    <t>Мульчирование</t>
  </si>
  <si>
    <t>Решётки декоративные h1,3 м</t>
  </si>
  <si>
    <t>Решётки декоративные h1 м</t>
  </si>
  <si>
    <t>Решётки декоративные h1,5 м</t>
  </si>
  <si>
    <t>4.4</t>
  </si>
  <si>
    <t>Скамья из архбетона</t>
  </si>
  <si>
    <t>Гейхера гибридная/Heuchera x hybrida "Silver Blush"</t>
  </si>
  <si>
    <t>Гейхера гибридная/Heuchera x hybrida "Regina"</t>
  </si>
  <si>
    <t>Мискантус/Miscanthus Purpurascens</t>
  </si>
  <si>
    <t>Осока горная/Carex montana</t>
  </si>
  <si>
    <t>ОБЩАЯ СТОИМОСТЬ МАТЕРИАЛОВ И РАБОТ</t>
  </si>
  <si>
    <t>мешок 60л</t>
  </si>
  <si>
    <r>
      <t>Кора древесная для мульчирования, фракция 10-20 мм, толщина слоя 5 см, площадь</t>
    </r>
    <r>
      <rPr>
        <sz val="10"/>
        <rFont val="GOST Common"/>
        <charset val="204"/>
      </rPr>
      <t xml:space="preserve"> 20</t>
    </r>
    <r>
      <rPr>
        <sz val="10"/>
        <color theme="1"/>
        <rFont val="GOST Common"/>
        <charset val="204"/>
      </rPr>
      <t xml:space="preserve"> м2</t>
    </r>
  </si>
  <si>
    <t>Виноград девичий пятилисточковый/Parthenocissus quinquefolia  С10 120-140 см</t>
  </si>
  <si>
    <t>Полынь Стеллера/Artemisia stelleriana С3</t>
  </si>
  <si>
    <t>Седум /Sedum "Matrona" С3</t>
  </si>
  <si>
    <t>Седум ложный/Sedum spurium "Fuldaglut" С2</t>
  </si>
  <si>
    <t>Седум ложный/Sedum spurium "Purpureum" С2</t>
  </si>
  <si>
    <t>Шалфей дубравный/Salvia nemorosa "Caradona" С3</t>
  </si>
  <si>
    <t>Шалфей дубравный/Salvia nemorosa "Viola Klose" С3</t>
  </si>
  <si>
    <t>Эхинацея пурпурная/Echinacea purpurea "Magnus" С3</t>
  </si>
  <si>
    <t>Газон рулонный</t>
  </si>
  <si>
    <t>Гравийный отсев фр 2-5 мм</t>
  </si>
  <si>
    <t>1.2</t>
  </si>
  <si>
    <t>Песок крупнозернистый</t>
  </si>
  <si>
    <t>2.4</t>
  </si>
  <si>
    <t>2.5</t>
  </si>
  <si>
    <t>Гравий дорожный фр 5-20 мм</t>
  </si>
  <si>
    <t>Бордюр пластиковый</t>
  </si>
  <si>
    <t>Плитка бетонная разноформатная</t>
  </si>
  <si>
    <t>в цену входит работа по установке</t>
  </si>
  <si>
    <t>Работы по благоустройству</t>
  </si>
  <si>
    <t>итого по п. 6</t>
  </si>
  <si>
    <t>6.1</t>
  </si>
  <si>
    <t>6.2</t>
  </si>
  <si>
    <t>6.3</t>
  </si>
  <si>
    <t>Высадка растений</t>
  </si>
  <si>
    <t>6.4</t>
  </si>
  <si>
    <t>6.5</t>
  </si>
  <si>
    <t>примечание</t>
  </si>
  <si>
    <t>итого по материалам</t>
  </si>
  <si>
    <t>Ландшафтный светильник Globo 32076</t>
  </si>
  <si>
    <t>Уличный наземный светильник цилиндр «Bronx» O576FL-01B1</t>
  </si>
  <si>
    <t>6.6</t>
  </si>
  <si>
    <t>рулон</t>
  </si>
  <si>
    <t>Газон рулонный, 2 х 0,4 м</t>
  </si>
  <si>
    <t>Барбарис Тунберга/Berberis thunbergii "Kelleris" C20 80-100 см</t>
  </si>
  <si>
    <t>Барбарис Тунберга/Berberis thunbergii "Кobold" C5 50 см</t>
  </si>
  <si>
    <t>Покрытия дорожек и площадок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</si>
</sst>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_₽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GOST Common"/>
      <family val="2"/>
      <charset val="204"/>
    </font>
    <font>
      <sz val="10"/>
      <color theme="1"/>
      <name val="GOST Common"/>
      <family val="2"/>
      <charset val="204"/>
    </font>
    <font>
      <b/>
      <sz val="10"/>
      <color theme="1"/>
      <name val="GOST Common"/>
      <family val="2"/>
      <charset val="204"/>
    </font>
    <font>
      <i/>
      <sz val="10"/>
      <color theme="1"/>
      <name val="GOST Common"/>
      <family val="2"/>
      <charset val="204"/>
    </font>
    <font>
      <b/>
      <i/>
      <sz val="10"/>
      <color theme="1"/>
      <name val="GOST Common"/>
      <family val="2"/>
      <charset val="204"/>
    </font>
    <font>
      <sz val="10"/>
      <color theme="1"/>
      <name val="GOST Common"/>
      <charset val="204"/>
    </font>
    <font>
      <b/>
      <sz val="10"/>
      <color theme="1"/>
      <name val="GOST Common"/>
      <charset val="204"/>
    </font>
    <font>
      <sz val="10"/>
      <color rgb="FFFF0000"/>
      <name val="GOST Common"/>
      <family val="2"/>
      <charset val="204"/>
    </font>
    <font>
      <b/>
      <sz val="10"/>
      <color rgb="FFFF0000"/>
      <name val="GOST Common"/>
      <family val="2"/>
      <charset val="204"/>
    </font>
    <font>
      <sz val="10"/>
      <color rgb="FFFF0000"/>
      <name val="GOST Common"/>
      <charset val="204"/>
    </font>
    <font>
      <b/>
      <sz val="10"/>
      <color rgb="FFFF0000"/>
      <name val="GOST Common"/>
      <charset val="204"/>
    </font>
    <font>
      <sz val="10"/>
      <name val="GOST Common"/>
      <charset val="204"/>
    </font>
    <font>
      <sz val="10"/>
      <name val="GOST Common"/>
      <family val="2"/>
      <charset val="204"/>
    </font>
    <font>
      <b/>
      <sz val="10"/>
      <name val="GOST Common"/>
      <family val="2"/>
      <charset val="204"/>
    </font>
    <font>
      <u/>
      <sz val="10"/>
      <name val="GOST Common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164" fontId="13" fillId="0" borderId="2" xfId="0" applyNumberFormat="1" applyFont="1" applyBorder="1" applyAlignment="1">
      <alignment horizontal="center" vertical="center"/>
    </xf>
    <xf numFmtId="0" fontId="7" fillId="3" borderId="3" xfId="0" applyFont="1" applyFill="1" applyBorder="1" applyAlignment="1">
      <alignment horizontal="right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164" fontId="7" fillId="3" borderId="3" xfId="0" applyNumberFormat="1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2" borderId="3" xfId="0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right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right" vertical="center"/>
    </xf>
    <xf numFmtId="0" fontId="7" fillId="4" borderId="5" xfId="0" applyFont="1" applyFill="1" applyBorder="1" applyAlignment="1">
      <alignment horizontal="right" vertical="center"/>
    </xf>
    <xf numFmtId="0" fontId="7" fillId="4" borderId="4" xfId="0" applyFont="1" applyFill="1" applyBorder="1" applyAlignment="1">
      <alignment horizontal="right" vertical="center"/>
    </xf>
    <xf numFmtId="164" fontId="7" fillId="4" borderId="3" xfId="0" applyNumberFormat="1" applyFont="1" applyFill="1" applyBorder="1" applyAlignment="1">
      <alignment horizontal="center" vertical="center"/>
    </xf>
    <xf numFmtId="164" fontId="7" fillId="4" borderId="4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left" vertical="center"/>
    </xf>
    <xf numFmtId="164" fontId="12" fillId="0" borderId="6" xfId="0" applyNumberFormat="1" applyFont="1" applyBorder="1" applyAlignment="1">
      <alignment horizontal="center" vertical="center" wrapText="1"/>
    </xf>
    <xf numFmtId="164" fontId="12" fillId="0" borderId="7" xfId="0" applyNumberFormat="1" applyFont="1" applyBorder="1" applyAlignment="1">
      <alignment horizontal="center" vertical="center" wrapText="1"/>
    </xf>
    <xf numFmtId="164" fontId="12" fillId="0" borderId="8" xfId="0" applyNumberFormat="1" applyFont="1" applyBorder="1" applyAlignment="1">
      <alignment horizontal="center" vertical="center" wrapText="1"/>
    </xf>
    <xf numFmtId="164" fontId="12" fillId="0" borderId="9" xfId="0" applyNumberFormat="1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164" fontId="12" fillId="0" borderId="1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tabSelected="1" view="pageBreakPreview" topLeftCell="A19" zoomScale="83" zoomScaleNormal="100" zoomScaleSheetLayoutView="83" workbookViewId="0">
      <selection activeCell="B28" sqref="B28:G28"/>
    </sheetView>
  </sheetViews>
  <sheetFormatPr defaultColWidth="9.109375" defaultRowHeight="13.2" x14ac:dyDescent="0.3"/>
  <cols>
    <col min="1" max="1" width="9" style="3" customWidth="1"/>
    <col min="2" max="3" width="9.109375" style="3"/>
    <col min="4" max="7" width="9.109375" style="1"/>
    <col min="8" max="9" width="9.109375" style="7"/>
    <col min="10" max="10" width="9.109375" style="3"/>
    <col min="11" max="11" width="17.88671875" style="3" customWidth="1"/>
    <col min="12" max="13" width="7.44140625" style="3" customWidth="1"/>
    <col min="14" max="14" width="25.44140625" style="3" customWidth="1"/>
    <col min="15" max="15" width="9.109375" style="3"/>
    <col min="16" max="16384" width="9.109375" style="1"/>
  </cols>
  <sheetData>
    <row r="1" spans="1:13" ht="24" customHeight="1" x14ac:dyDescent="0.3">
      <c r="A1" s="60" t="s">
        <v>11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3.75" customHeight="1" x14ac:dyDescent="0.3"/>
    <row r="3" spans="1:13" ht="17.25" customHeight="1" x14ac:dyDescent="0.3">
      <c r="A3" s="61" t="s">
        <v>4</v>
      </c>
      <c r="B3" s="62" t="s">
        <v>5</v>
      </c>
      <c r="C3" s="62"/>
      <c r="D3" s="62"/>
      <c r="E3" s="62"/>
      <c r="F3" s="62"/>
      <c r="G3" s="62"/>
      <c r="H3" s="63" t="s">
        <v>10</v>
      </c>
      <c r="I3" s="63" t="s">
        <v>9</v>
      </c>
      <c r="J3" s="61" t="s">
        <v>6</v>
      </c>
      <c r="K3" s="61"/>
      <c r="L3" s="64" t="s">
        <v>84</v>
      </c>
      <c r="M3" s="64"/>
    </row>
    <row r="4" spans="1:13" ht="21.75" customHeight="1" x14ac:dyDescent="0.3">
      <c r="A4" s="61"/>
      <c r="B4" s="62"/>
      <c r="C4" s="62"/>
      <c r="D4" s="62"/>
      <c r="E4" s="62"/>
      <c r="F4" s="62"/>
      <c r="G4" s="62"/>
      <c r="H4" s="63"/>
      <c r="I4" s="63"/>
      <c r="J4" s="6" t="s">
        <v>7</v>
      </c>
      <c r="K4" s="6" t="s">
        <v>8</v>
      </c>
      <c r="L4" s="64"/>
      <c r="M4" s="64"/>
    </row>
    <row r="5" spans="1:13" x14ac:dyDescent="0.3">
      <c r="A5" s="4">
        <v>1</v>
      </c>
      <c r="B5" s="65" t="s">
        <v>19</v>
      </c>
      <c r="C5" s="65"/>
      <c r="D5" s="65"/>
      <c r="E5" s="65"/>
      <c r="F5" s="65"/>
      <c r="G5" s="65"/>
      <c r="H5" s="19"/>
      <c r="I5" s="19"/>
      <c r="J5" s="12"/>
      <c r="K5" s="12"/>
      <c r="L5" s="53"/>
      <c r="M5" s="53"/>
    </row>
    <row r="6" spans="1:13" ht="13.95" customHeight="1" x14ac:dyDescent="0.3">
      <c r="A6" s="5" t="s">
        <v>0</v>
      </c>
      <c r="B6" s="55" t="s">
        <v>90</v>
      </c>
      <c r="C6" s="55"/>
      <c r="D6" s="55"/>
      <c r="E6" s="55"/>
      <c r="F6" s="55"/>
      <c r="G6" s="55"/>
      <c r="H6" s="19" t="s">
        <v>89</v>
      </c>
      <c r="I6" s="19">
        <v>6</v>
      </c>
      <c r="J6" s="12">
        <v>160</v>
      </c>
      <c r="K6" s="12">
        <f t="shared" ref="K6:K7" si="0">I6*J6</f>
        <v>960</v>
      </c>
      <c r="L6" s="66"/>
      <c r="M6" s="67"/>
    </row>
    <row r="7" spans="1:13" ht="30.75" customHeight="1" x14ac:dyDescent="0.3">
      <c r="A7" s="5" t="s">
        <v>68</v>
      </c>
      <c r="B7" s="68" t="s">
        <v>57</v>
      </c>
      <c r="C7" s="69"/>
      <c r="D7" s="69"/>
      <c r="E7" s="69"/>
      <c r="F7" s="69"/>
      <c r="G7" s="70"/>
      <c r="H7" s="18" t="s">
        <v>56</v>
      </c>
      <c r="I7" s="19">
        <v>17</v>
      </c>
      <c r="J7" s="20">
        <v>470</v>
      </c>
      <c r="K7" s="12">
        <f t="shared" si="0"/>
        <v>7990</v>
      </c>
      <c r="L7" s="66"/>
      <c r="M7" s="67"/>
    </row>
    <row r="8" spans="1:13" x14ac:dyDescent="0.3">
      <c r="A8" s="6"/>
      <c r="B8" s="71" t="s">
        <v>16</v>
      </c>
      <c r="C8" s="72"/>
      <c r="D8" s="72"/>
      <c r="E8" s="72"/>
      <c r="F8" s="72"/>
      <c r="G8" s="73"/>
      <c r="H8" s="22"/>
      <c r="I8" s="22"/>
      <c r="J8" s="13"/>
      <c r="K8" s="13">
        <f>SUM(K6:K7)</f>
        <v>8950</v>
      </c>
      <c r="L8" s="46"/>
      <c r="M8" s="47"/>
    </row>
    <row r="9" spans="1:13" x14ac:dyDescent="0.3">
      <c r="A9" s="4">
        <v>2</v>
      </c>
      <c r="B9" s="65" t="s">
        <v>93</v>
      </c>
      <c r="C9" s="65"/>
      <c r="D9" s="65"/>
      <c r="E9" s="65"/>
      <c r="F9" s="65"/>
      <c r="G9" s="65"/>
      <c r="H9" s="8"/>
      <c r="I9" s="8"/>
      <c r="J9" s="12"/>
      <c r="K9" s="12"/>
      <c r="L9" s="53"/>
      <c r="M9" s="53"/>
    </row>
    <row r="10" spans="1:13" x14ac:dyDescent="0.3">
      <c r="A10" s="5" t="s">
        <v>1</v>
      </c>
      <c r="B10" s="55" t="s">
        <v>67</v>
      </c>
      <c r="C10" s="55"/>
      <c r="D10" s="55"/>
      <c r="E10" s="55"/>
      <c r="F10" s="55"/>
      <c r="G10" s="55"/>
      <c r="H10" s="19" t="s">
        <v>15</v>
      </c>
      <c r="I10" s="19">
        <v>0.4</v>
      </c>
      <c r="J10" s="12">
        <v>2500</v>
      </c>
      <c r="K10" s="31">
        <f t="shared" ref="K10:K12" si="1">I10*J10</f>
        <v>1000</v>
      </c>
      <c r="L10" s="53"/>
      <c r="M10" s="53"/>
    </row>
    <row r="11" spans="1:13" x14ac:dyDescent="0.3">
      <c r="A11" s="5" t="s">
        <v>2</v>
      </c>
      <c r="B11" s="55" t="s">
        <v>69</v>
      </c>
      <c r="C11" s="55"/>
      <c r="D11" s="55"/>
      <c r="E11" s="55"/>
      <c r="F11" s="55"/>
      <c r="G11" s="55"/>
      <c r="H11" s="19" t="s">
        <v>15</v>
      </c>
      <c r="I11" s="19">
        <v>0.5</v>
      </c>
      <c r="J11" s="12">
        <v>1000</v>
      </c>
      <c r="K11" s="12">
        <f t="shared" si="1"/>
        <v>500</v>
      </c>
      <c r="L11" s="53"/>
      <c r="M11" s="53"/>
    </row>
    <row r="12" spans="1:13" x14ac:dyDescent="0.3">
      <c r="A12" s="5" t="s">
        <v>3</v>
      </c>
      <c r="B12" s="55" t="s">
        <v>72</v>
      </c>
      <c r="C12" s="55"/>
      <c r="D12" s="55"/>
      <c r="E12" s="55"/>
      <c r="F12" s="55"/>
      <c r="G12" s="55"/>
      <c r="H12" s="19" t="s">
        <v>15</v>
      </c>
      <c r="I12" s="19">
        <v>0.5</v>
      </c>
      <c r="J12" s="12">
        <v>2700</v>
      </c>
      <c r="K12" s="12">
        <f t="shared" si="1"/>
        <v>1350</v>
      </c>
      <c r="L12" s="53"/>
      <c r="M12" s="53"/>
    </row>
    <row r="13" spans="1:13" x14ac:dyDescent="0.3">
      <c r="A13" s="5" t="s">
        <v>70</v>
      </c>
      <c r="B13" s="55" t="s">
        <v>73</v>
      </c>
      <c r="C13" s="55"/>
      <c r="D13" s="55"/>
      <c r="E13" s="55"/>
      <c r="F13" s="55"/>
      <c r="G13" s="55"/>
      <c r="H13" s="19" t="s">
        <v>17</v>
      </c>
      <c r="I13" s="19">
        <v>50</v>
      </c>
      <c r="J13" s="12">
        <v>260</v>
      </c>
      <c r="K13" s="12">
        <f t="shared" ref="K13:K14" si="2">I13*J13</f>
        <v>13000</v>
      </c>
      <c r="L13" s="53"/>
      <c r="M13" s="53"/>
    </row>
    <row r="14" spans="1:13" x14ac:dyDescent="0.3">
      <c r="A14" s="5" t="s">
        <v>71</v>
      </c>
      <c r="B14" s="55" t="s">
        <v>74</v>
      </c>
      <c r="C14" s="55"/>
      <c r="D14" s="55"/>
      <c r="E14" s="55"/>
      <c r="F14" s="55"/>
      <c r="G14" s="55"/>
      <c r="H14" s="19" t="s">
        <v>14</v>
      </c>
      <c r="I14" s="19">
        <v>8</v>
      </c>
      <c r="J14" s="12">
        <v>1500</v>
      </c>
      <c r="K14" s="12">
        <f t="shared" si="2"/>
        <v>12000</v>
      </c>
      <c r="L14" s="53"/>
      <c r="M14" s="53"/>
    </row>
    <row r="15" spans="1:13" x14ac:dyDescent="0.3">
      <c r="A15" s="6"/>
      <c r="B15" s="71" t="s">
        <v>18</v>
      </c>
      <c r="C15" s="72"/>
      <c r="D15" s="72"/>
      <c r="E15" s="72"/>
      <c r="F15" s="72"/>
      <c r="G15" s="73"/>
      <c r="H15" s="11"/>
      <c r="I15" s="11"/>
      <c r="J15" s="13"/>
      <c r="K15" s="13">
        <f>SUM(K10:K14)</f>
        <v>27850</v>
      </c>
      <c r="L15" s="46"/>
      <c r="M15" s="47"/>
    </row>
    <row r="16" spans="1:13" x14ac:dyDescent="0.3">
      <c r="A16" s="4">
        <v>3</v>
      </c>
      <c r="B16" s="65" t="s">
        <v>22</v>
      </c>
      <c r="C16" s="65"/>
      <c r="D16" s="65"/>
      <c r="E16" s="65"/>
      <c r="F16" s="65"/>
      <c r="G16" s="65"/>
      <c r="H16" s="21"/>
      <c r="I16" s="21"/>
      <c r="J16" s="20"/>
      <c r="K16" s="20"/>
      <c r="L16" s="53"/>
      <c r="M16" s="53"/>
    </row>
    <row r="17" spans="1:15" s="2" customFormat="1" x14ac:dyDescent="0.3">
      <c r="A17" s="5" t="s">
        <v>20</v>
      </c>
      <c r="B17" s="55" t="s">
        <v>86</v>
      </c>
      <c r="C17" s="42"/>
      <c r="D17" s="42"/>
      <c r="E17" s="42"/>
      <c r="F17" s="42"/>
      <c r="G17" s="42"/>
      <c r="H17" s="21" t="s">
        <v>14</v>
      </c>
      <c r="I17" s="21">
        <v>7</v>
      </c>
      <c r="J17" s="20">
        <v>5900</v>
      </c>
      <c r="K17" s="20">
        <f t="shared" ref="K17:K18" si="3">I17*J17</f>
        <v>41300</v>
      </c>
      <c r="L17" s="53"/>
      <c r="M17" s="53"/>
      <c r="N17" s="3"/>
      <c r="O17" s="3"/>
    </row>
    <row r="18" spans="1:15" s="2" customFormat="1" x14ac:dyDescent="0.3">
      <c r="A18" s="5" t="s">
        <v>25</v>
      </c>
      <c r="B18" s="55" t="s">
        <v>87</v>
      </c>
      <c r="C18" s="42"/>
      <c r="D18" s="42"/>
      <c r="E18" s="42"/>
      <c r="F18" s="42"/>
      <c r="G18" s="42"/>
      <c r="H18" s="21" t="s">
        <v>14</v>
      </c>
      <c r="I18" s="21">
        <v>5</v>
      </c>
      <c r="J18" s="20">
        <v>2800</v>
      </c>
      <c r="K18" s="20">
        <f t="shared" si="3"/>
        <v>14000</v>
      </c>
      <c r="L18" s="53"/>
      <c r="M18" s="53"/>
      <c r="N18" s="3"/>
      <c r="O18" s="3"/>
    </row>
    <row r="19" spans="1:15" x14ac:dyDescent="0.3">
      <c r="A19" s="6"/>
      <c r="B19" s="43" t="s">
        <v>40</v>
      </c>
      <c r="C19" s="44"/>
      <c r="D19" s="44"/>
      <c r="E19" s="44"/>
      <c r="F19" s="44"/>
      <c r="G19" s="45"/>
      <c r="H19" s="11"/>
      <c r="I19" s="11"/>
      <c r="J19" s="13"/>
      <c r="K19" s="13">
        <f>SUM(K17:K18)</f>
        <v>55300</v>
      </c>
      <c r="L19" s="46"/>
      <c r="M19" s="47"/>
    </row>
    <row r="20" spans="1:15" x14ac:dyDescent="0.3">
      <c r="A20" s="4">
        <v>4</v>
      </c>
      <c r="B20" s="41" t="s">
        <v>23</v>
      </c>
      <c r="C20" s="41"/>
      <c r="D20" s="41"/>
      <c r="E20" s="41"/>
      <c r="F20" s="41"/>
      <c r="G20" s="41"/>
      <c r="H20" s="10"/>
      <c r="I20" s="10"/>
      <c r="J20" s="12"/>
      <c r="K20" s="12"/>
      <c r="L20" s="53"/>
      <c r="M20" s="53"/>
    </row>
    <row r="21" spans="1:15" s="2" customFormat="1" x14ac:dyDescent="0.3">
      <c r="A21" s="5" t="s">
        <v>21</v>
      </c>
      <c r="B21" s="42" t="s">
        <v>47</v>
      </c>
      <c r="C21" s="42"/>
      <c r="D21" s="42"/>
      <c r="E21" s="42"/>
      <c r="F21" s="42"/>
      <c r="G21" s="42"/>
      <c r="H21" s="16" t="s">
        <v>14</v>
      </c>
      <c r="I21" s="16">
        <v>4</v>
      </c>
      <c r="J21" s="17">
        <v>3500</v>
      </c>
      <c r="K21" s="17">
        <f t="shared" ref="K21:K24" si="4">I21*J21</f>
        <v>14000</v>
      </c>
      <c r="L21" s="75" t="s">
        <v>75</v>
      </c>
      <c r="M21" s="76"/>
      <c r="N21" s="3"/>
      <c r="O21" s="3"/>
    </row>
    <row r="22" spans="1:15" s="2" customFormat="1" x14ac:dyDescent="0.3">
      <c r="A22" s="5" t="s">
        <v>26</v>
      </c>
      <c r="B22" s="42" t="s">
        <v>46</v>
      </c>
      <c r="C22" s="42"/>
      <c r="D22" s="42"/>
      <c r="E22" s="42"/>
      <c r="F22" s="42"/>
      <c r="G22" s="42"/>
      <c r="H22" s="16" t="s">
        <v>14</v>
      </c>
      <c r="I22" s="16">
        <v>6</v>
      </c>
      <c r="J22" s="17">
        <v>4000</v>
      </c>
      <c r="K22" s="17">
        <f t="shared" si="4"/>
        <v>24000</v>
      </c>
      <c r="L22" s="77"/>
      <c r="M22" s="78"/>
      <c r="N22" s="3"/>
      <c r="O22" s="3"/>
    </row>
    <row r="23" spans="1:15" s="2" customFormat="1" x14ac:dyDescent="0.3">
      <c r="A23" s="5" t="s">
        <v>27</v>
      </c>
      <c r="B23" s="42" t="s">
        <v>48</v>
      </c>
      <c r="C23" s="42"/>
      <c r="D23" s="42"/>
      <c r="E23" s="42"/>
      <c r="F23" s="42"/>
      <c r="G23" s="42"/>
      <c r="H23" s="16" t="s">
        <v>14</v>
      </c>
      <c r="I23" s="16">
        <v>3</v>
      </c>
      <c r="J23" s="17">
        <v>4500</v>
      </c>
      <c r="K23" s="17">
        <f t="shared" si="4"/>
        <v>13500</v>
      </c>
      <c r="L23" s="77"/>
      <c r="M23" s="78"/>
      <c r="N23" s="3"/>
      <c r="O23" s="3"/>
    </row>
    <row r="24" spans="1:15" s="2" customFormat="1" x14ac:dyDescent="0.3">
      <c r="A24" s="5" t="s">
        <v>49</v>
      </c>
      <c r="B24" s="42" t="s">
        <v>50</v>
      </c>
      <c r="C24" s="42"/>
      <c r="D24" s="42"/>
      <c r="E24" s="42"/>
      <c r="F24" s="42"/>
      <c r="G24" s="42"/>
      <c r="H24" s="16" t="s">
        <v>14</v>
      </c>
      <c r="I24" s="16">
        <v>1</v>
      </c>
      <c r="J24" s="17">
        <v>30000</v>
      </c>
      <c r="K24" s="17">
        <f t="shared" si="4"/>
        <v>30000</v>
      </c>
      <c r="L24" s="79"/>
      <c r="M24" s="80"/>
      <c r="N24" s="3"/>
      <c r="O24" s="3"/>
    </row>
    <row r="25" spans="1:15" x14ac:dyDescent="0.3">
      <c r="A25" s="6"/>
      <c r="B25" s="43" t="s">
        <v>41</v>
      </c>
      <c r="C25" s="44"/>
      <c r="D25" s="44"/>
      <c r="E25" s="44"/>
      <c r="F25" s="44"/>
      <c r="G25" s="45"/>
      <c r="H25" s="11"/>
      <c r="I25" s="11"/>
      <c r="J25" s="13"/>
      <c r="K25" s="13">
        <f>SUM(K21:K24)</f>
        <v>81500</v>
      </c>
      <c r="L25" s="46"/>
      <c r="M25" s="47"/>
    </row>
    <row r="26" spans="1:15" x14ac:dyDescent="0.3">
      <c r="A26" s="4">
        <v>5</v>
      </c>
      <c r="B26" s="41" t="s">
        <v>24</v>
      </c>
      <c r="C26" s="41"/>
      <c r="D26" s="41"/>
      <c r="E26" s="41"/>
      <c r="F26" s="41"/>
      <c r="G26" s="41"/>
      <c r="H26" s="10"/>
      <c r="I26" s="10"/>
      <c r="J26" s="12"/>
      <c r="K26" s="12"/>
      <c r="L26" s="53"/>
      <c r="M26" s="53"/>
    </row>
    <row r="27" spans="1:15" x14ac:dyDescent="0.3">
      <c r="A27" s="5" t="s">
        <v>28</v>
      </c>
      <c r="B27" s="54" t="s">
        <v>92</v>
      </c>
      <c r="C27" s="54"/>
      <c r="D27" s="54"/>
      <c r="E27" s="54"/>
      <c r="F27" s="54"/>
      <c r="G27" s="54"/>
      <c r="H27" s="16" t="s">
        <v>14</v>
      </c>
      <c r="I27" s="16">
        <v>14</v>
      </c>
      <c r="J27" s="12">
        <v>2280</v>
      </c>
      <c r="K27" s="12">
        <f>I27*J27</f>
        <v>31920</v>
      </c>
      <c r="L27" s="53"/>
      <c r="M27" s="53"/>
    </row>
    <row r="28" spans="1:15" x14ac:dyDescent="0.3">
      <c r="A28" s="5" t="s">
        <v>29</v>
      </c>
      <c r="B28" s="74" t="s">
        <v>91</v>
      </c>
      <c r="C28" s="74"/>
      <c r="D28" s="74"/>
      <c r="E28" s="74"/>
      <c r="F28" s="74"/>
      <c r="G28" s="74"/>
      <c r="H28" s="16" t="s">
        <v>14</v>
      </c>
      <c r="I28" s="16">
        <v>3</v>
      </c>
      <c r="J28" s="31">
        <v>4100</v>
      </c>
      <c r="K28" s="31">
        <f>I28*J28</f>
        <v>12300</v>
      </c>
      <c r="L28" s="53"/>
      <c r="M28" s="53"/>
    </row>
    <row r="29" spans="1:15" x14ac:dyDescent="0.3">
      <c r="A29" s="5" t="s">
        <v>30</v>
      </c>
      <c r="B29" s="54" t="s">
        <v>52</v>
      </c>
      <c r="C29" s="54"/>
      <c r="D29" s="54"/>
      <c r="E29" s="54"/>
      <c r="F29" s="54"/>
      <c r="G29" s="54"/>
      <c r="H29" s="16" t="s">
        <v>14</v>
      </c>
      <c r="I29" s="16">
        <v>11</v>
      </c>
      <c r="J29" s="12">
        <v>180</v>
      </c>
      <c r="K29" s="12">
        <f t="shared" ref="K29:K30" si="5">I29*J29</f>
        <v>1980</v>
      </c>
      <c r="L29" s="53"/>
      <c r="M29" s="53"/>
    </row>
    <row r="30" spans="1:15" x14ac:dyDescent="0.3">
      <c r="A30" s="5" t="s">
        <v>31</v>
      </c>
      <c r="B30" s="54" t="s">
        <v>51</v>
      </c>
      <c r="C30" s="54"/>
      <c r="D30" s="54"/>
      <c r="E30" s="54"/>
      <c r="F30" s="54"/>
      <c r="G30" s="54"/>
      <c r="H30" s="16" t="s">
        <v>14</v>
      </c>
      <c r="I30" s="16">
        <v>7</v>
      </c>
      <c r="J30" s="12">
        <v>180</v>
      </c>
      <c r="K30" s="12">
        <f t="shared" si="5"/>
        <v>1260</v>
      </c>
      <c r="L30" s="53"/>
      <c r="M30" s="53"/>
    </row>
    <row r="31" spans="1:15" ht="25.5" customHeight="1" x14ac:dyDescent="0.3">
      <c r="A31" s="5" t="s">
        <v>32</v>
      </c>
      <c r="B31" s="57" t="s">
        <v>58</v>
      </c>
      <c r="C31" s="58"/>
      <c r="D31" s="58"/>
      <c r="E31" s="58"/>
      <c r="F31" s="58"/>
      <c r="G31" s="59"/>
      <c r="H31" s="16" t="s">
        <v>14</v>
      </c>
      <c r="I31" s="16">
        <v>18</v>
      </c>
      <c r="J31" s="12">
        <v>1000</v>
      </c>
      <c r="K31" s="12">
        <f>I31*J31</f>
        <v>18000</v>
      </c>
      <c r="L31" s="53"/>
      <c r="M31" s="53"/>
    </row>
    <row r="32" spans="1:15" x14ac:dyDescent="0.3">
      <c r="A32" s="5" t="s">
        <v>33</v>
      </c>
      <c r="B32" s="54" t="s">
        <v>53</v>
      </c>
      <c r="C32" s="54"/>
      <c r="D32" s="54"/>
      <c r="E32" s="54"/>
      <c r="F32" s="54"/>
      <c r="G32" s="54"/>
      <c r="H32" s="16" t="s">
        <v>14</v>
      </c>
      <c r="I32" s="16">
        <v>5</v>
      </c>
      <c r="J32" s="12">
        <v>350</v>
      </c>
      <c r="K32" s="12">
        <f t="shared" ref="K32:K40" si="6">I32*J32</f>
        <v>1750</v>
      </c>
      <c r="L32" s="53"/>
      <c r="M32" s="53"/>
    </row>
    <row r="33" spans="1:13" x14ac:dyDescent="0.3">
      <c r="A33" s="5" t="s">
        <v>34</v>
      </c>
      <c r="B33" s="54" t="s">
        <v>54</v>
      </c>
      <c r="C33" s="54"/>
      <c r="D33" s="54"/>
      <c r="E33" s="54"/>
      <c r="F33" s="54"/>
      <c r="G33" s="54"/>
      <c r="H33" s="16" t="s">
        <v>14</v>
      </c>
      <c r="I33" s="16">
        <v>31</v>
      </c>
      <c r="J33" s="12">
        <v>450</v>
      </c>
      <c r="K33" s="12">
        <f t="shared" si="6"/>
        <v>13950</v>
      </c>
      <c r="L33" s="53"/>
      <c r="M33" s="53"/>
    </row>
    <row r="34" spans="1:13" x14ac:dyDescent="0.3">
      <c r="A34" s="5" t="s">
        <v>35</v>
      </c>
      <c r="B34" s="54" t="s">
        <v>59</v>
      </c>
      <c r="C34" s="54"/>
      <c r="D34" s="54"/>
      <c r="E34" s="54"/>
      <c r="F34" s="54"/>
      <c r="G34" s="54"/>
      <c r="H34" s="16" t="s">
        <v>14</v>
      </c>
      <c r="I34" s="16">
        <v>9</v>
      </c>
      <c r="J34" s="12">
        <v>500</v>
      </c>
      <c r="K34" s="12">
        <f t="shared" si="6"/>
        <v>4500</v>
      </c>
      <c r="L34" s="53"/>
      <c r="M34" s="53"/>
    </row>
    <row r="35" spans="1:13" x14ac:dyDescent="0.3">
      <c r="A35" s="5" t="s">
        <v>36</v>
      </c>
      <c r="B35" s="54" t="s">
        <v>60</v>
      </c>
      <c r="C35" s="54"/>
      <c r="D35" s="54"/>
      <c r="E35" s="54"/>
      <c r="F35" s="54"/>
      <c r="G35" s="54"/>
      <c r="H35" s="16" t="s">
        <v>14</v>
      </c>
      <c r="I35" s="16">
        <v>15</v>
      </c>
      <c r="J35" s="12">
        <v>500</v>
      </c>
      <c r="K35" s="12">
        <f t="shared" si="6"/>
        <v>7500</v>
      </c>
      <c r="L35" s="53"/>
      <c r="M35" s="53"/>
    </row>
    <row r="36" spans="1:13" x14ac:dyDescent="0.3">
      <c r="A36" s="5" t="s">
        <v>37</v>
      </c>
      <c r="B36" s="54" t="s">
        <v>61</v>
      </c>
      <c r="C36" s="54"/>
      <c r="D36" s="54"/>
      <c r="E36" s="54"/>
      <c r="F36" s="54"/>
      <c r="G36" s="54"/>
      <c r="H36" s="16" t="s">
        <v>14</v>
      </c>
      <c r="I36" s="16">
        <v>15</v>
      </c>
      <c r="J36" s="12">
        <v>230</v>
      </c>
      <c r="K36" s="12">
        <f t="shared" si="6"/>
        <v>3450</v>
      </c>
      <c r="L36" s="53"/>
      <c r="M36" s="53"/>
    </row>
    <row r="37" spans="1:13" x14ac:dyDescent="0.3">
      <c r="A37" s="5" t="s">
        <v>38</v>
      </c>
      <c r="B37" s="54" t="s">
        <v>62</v>
      </c>
      <c r="C37" s="54"/>
      <c r="D37" s="54"/>
      <c r="E37" s="54"/>
      <c r="F37" s="54"/>
      <c r="G37" s="54"/>
      <c r="H37" s="16" t="s">
        <v>14</v>
      </c>
      <c r="I37" s="16">
        <v>15</v>
      </c>
      <c r="J37" s="12">
        <v>230</v>
      </c>
      <c r="K37" s="12">
        <f t="shared" si="6"/>
        <v>3450</v>
      </c>
      <c r="L37" s="53"/>
      <c r="M37" s="53"/>
    </row>
    <row r="38" spans="1:13" x14ac:dyDescent="0.3">
      <c r="A38" s="5" t="s">
        <v>39</v>
      </c>
      <c r="B38" s="54" t="s">
        <v>63</v>
      </c>
      <c r="C38" s="54"/>
      <c r="D38" s="54"/>
      <c r="E38" s="54"/>
      <c r="F38" s="54"/>
      <c r="G38" s="54"/>
      <c r="H38" s="16" t="s">
        <v>14</v>
      </c>
      <c r="I38" s="16">
        <v>5</v>
      </c>
      <c r="J38" s="12">
        <v>350</v>
      </c>
      <c r="K38" s="12">
        <f t="shared" si="6"/>
        <v>1750</v>
      </c>
      <c r="L38" s="53"/>
      <c r="M38" s="53"/>
    </row>
    <row r="39" spans="1:13" x14ac:dyDescent="0.3">
      <c r="A39" s="5" t="s">
        <v>43</v>
      </c>
      <c r="B39" s="56" t="s">
        <v>64</v>
      </c>
      <c r="C39" s="54"/>
      <c r="D39" s="54"/>
      <c r="E39" s="54"/>
      <c r="F39" s="54"/>
      <c r="G39" s="54"/>
      <c r="H39" s="16" t="s">
        <v>14</v>
      </c>
      <c r="I39" s="16">
        <v>15</v>
      </c>
      <c r="J39" s="12">
        <v>350</v>
      </c>
      <c r="K39" s="12">
        <f t="shared" si="6"/>
        <v>5250</v>
      </c>
      <c r="L39" s="53"/>
      <c r="M39" s="53"/>
    </row>
    <row r="40" spans="1:13" x14ac:dyDescent="0.3">
      <c r="A40" s="5" t="s">
        <v>44</v>
      </c>
      <c r="B40" s="54" t="s">
        <v>65</v>
      </c>
      <c r="C40" s="54"/>
      <c r="D40" s="54"/>
      <c r="E40" s="54"/>
      <c r="F40" s="54"/>
      <c r="G40" s="54"/>
      <c r="H40" s="16" t="s">
        <v>14</v>
      </c>
      <c r="I40" s="16">
        <v>15</v>
      </c>
      <c r="J40" s="12">
        <v>500</v>
      </c>
      <c r="K40" s="12">
        <f t="shared" si="6"/>
        <v>7500</v>
      </c>
      <c r="L40" s="53"/>
      <c r="M40" s="53"/>
    </row>
    <row r="41" spans="1:13" x14ac:dyDescent="0.3">
      <c r="A41" s="6"/>
      <c r="B41" s="43" t="s">
        <v>42</v>
      </c>
      <c r="C41" s="44"/>
      <c r="D41" s="44"/>
      <c r="E41" s="44"/>
      <c r="F41" s="44"/>
      <c r="G41" s="45"/>
      <c r="H41" s="9"/>
      <c r="I41" s="9"/>
      <c r="J41" s="13"/>
      <c r="K41" s="13">
        <f>SUM(K27:K40)</f>
        <v>114560</v>
      </c>
      <c r="L41" s="46"/>
      <c r="M41" s="47"/>
    </row>
    <row r="42" spans="1:13" x14ac:dyDescent="0.3">
      <c r="A42" s="6"/>
      <c r="B42" s="43" t="s">
        <v>85</v>
      </c>
      <c r="C42" s="44"/>
      <c r="D42" s="44"/>
      <c r="E42" s="44"/>
      <c r="F42" s="44"/>
      <c r="G42" s="45"/>
      <c r="H42" s="9"/>
      <c r="I42" s="9"/>
      <c r="J42" s="13"/>
      <c r="K42" s="13">
        <f>K41+K25+K19+K15+K8</f>
        <v>288160</v>
      </c>
      <c r="L42" s="14"/>
      <c r="M42" s="15"/>
    </row>
    <row r="43" spans="1:13" ht="14.25" customHeight="1" x14ac:dyDescent="0.3">
      <c r="A43" s="4">
        <v>6</v>
      </c>
      <c r="B43" s="41" t="s">
        <v>76</v>
      </c>
      <c r="C43" s="41"/>
      <c r="D43" s="41"/>
      <c r="E43" s="41"/>
      <c r="F43" s="41"/>
      <c r="G43" s="41"/>
      <c r="H43" s="21"/>
      <c r="I43" s="21"/>
      <c r="J43" s="20"/>
      <c r="K43" s="20"/>
      <c r="L43" s="53"/>
      <c r="M43" s="53"/>
    </row>
    <row r="44" spans="1:13" ht="13.5" customHeight="1" x14ac:dyDescent="0.3">
      <c r="A44" s="5" t="s">
        <v>78</v>
      </c>
      <c r="B44" s="38" t="s">
        <v>12</v>
      </c>
      <c r="C44" s="39"/>
      <c r="D44" s="39"/>
      <c r="E44" s="39"/>
      <c r="F44" s="39"/>
      <c r="G44" s="40"/>
      <c r="H44" s="21"/>
      <c r="I44" s="21"/>
      <c r="J44" s="20"/>
      <c r="K44" s="20">
        <v>6000</v>
      </c>
      <c r="L44" s="53"/>
      <c r="M44" s="53"/>
    </row>
    <row r="45" spans="1:13" ht="13.5" customHeight="1" x14ac:dyDescent="0.3">
      <c r="A45" s="5" t="s">
        <v>79</v>
      </c>
      <c r="B45" s="38" t="s">
        <v>13</v>
      </c>
      <c r="C45" s="39"/>
      <c r="D45" s="39"/>
      <c r="E45" s="39"/>
      <c r="F45" s="39"/>
      <c r="G45" s="40"/>
      <c r="H45" s="21"/>
      <c r="I45" s="21"/>
      <c r="J45" s="20"/>
      <c r="K45" s="20">
        <v>3500</v>
      </c>
      <c r="L45" s="53"/>
      <c r="M45" s="53"/>
    </row>
    <row r="46" spans="1:13" ht="13.5" customHeight="1" x14ac:dyDescent="0.3">
      <c r="A46" s="5" t="s">
        <v>80</v>
      </c>
      <c r="B46" s="55" t="s">
        <v>45</v>
      </c>
      <c r="C46" s="55"/>
      <c r="D46" s="55"/>
      <c r="E46" s="55"/>
      <c r="F46" s="55"/>
      <c r="G46" s="55"/>
      <c r="H46" s="21"/>
      <c r="I46" s="21"/>
      <c r="J46" s="20"/>
      <c r="K46" s="20">
        <v>2000</v>
      </c>
      <c r="L46" s="53"/>
      <c r="M46" s="53"/>
    </row>
    <row r="47" spans="1:13" ht="13.5" customHeight="1" x14ac:dyDescent="0.3">
      <c r="A47" s="5" t="s">
        <v>82</v>
      </c>
      <c r="B47" s="55" t="s">
        <v>66</v>
      </c>
      <c r="C47" s="55"/>
      <c r="D47" s="55"/>
      <c r="E47" s="55"/>
      <c r="F47" s="55"/>
      <c r="G47" s="55"/>
      <c r="H47" s="29"/>
      <c r="I47" s="29"/>
      <c r="J47" s="20"/>
      <c r="K47" s="20">
        <v>2000</v>
      </c>
      <c r="L47" s="53"/>
      <c r="M47" s="53"/>
    </row>
    <row r="48" spans="1:13" ht="13.5" customHeight="1" x14ac:dyDescent="0.3">
      <c r="A48" s="5" t="s">
        <v>83</v>
      </c>
      <c r="B48" s="38" t="s">
        <v>22</v>
      </c>
      <c r="C48" s="39"/>
      <c r="D48" s="39"/>
      <c r="E48" s="39"/>
      <c r="F48" s="39"/>
      <c r="G48" s="40"/>
      <c r="H48" s="21"/>
      <c r="I48" s="21"/>
      <c r="J48" s="20"/>
      <c r="K48" s="20">
        <v>40000</v>
      </c>
      <c r="L48" s="53"/>
      <c r="M48" s="53"/>
    </row>
    <row r="49" spans="1:14" ht="13.5" customHeight="1" x14ac:dyDescent="0.3">
      <c r="A49" s="5" t="s">
        <v>88</v>
      </c>
      <c r="B49" s="55" t="s">
        <v>81</v>
      </c>
      <c r="C49" s="55"/>
      <c r="D49" s="55"/>
      <c r="E49" s="55"/>
      <c r="F49" s="55"/>
      <c r="G49" s="55"/>
      <c r="H49" s="21"/>
      <c r="I49" s="21"/>
      <c r="J49" s="20"/>
      <c r="K49" s="32">
        <v>50000</v>
      </c>
      <c r="L49" s="53"/>
      <c r="M49" s="53"/>
    </row>
    <row r="50" spans="1:14" x14ac:dyDescent="0.3">
      <c r="A50" s="6"/>
      <c r="B50" s="48" t="s">
        <v>77</v>
      </c>
      <c r="C50" s="49"/>
      <c r="D50" s="49"/>
      <c r="E50" s="49"/>
      <c r="F50" s="49"/>
      <c r="G50" s="50"/>
      <c r="H50" s="27"/>
      <c r="I50" s="27"/>
      <c r="J50" s="28"/>
      <c r="K50" s="28">
        <f>SUM(K44:K49)</f>
        <v>103500</v>
      </c>
      <c r="L50" s="51"/>
      <c r="M50" s="52"/>
    </row>
    <row r="51" spans="1:14" x14ac:dyDescent="0.3">
      <c r="A51" s="6"/>
      <c r="B51" s="33" t="s">
        <v>55</v>
      </c>
      <c r="C51" s="34"/>
      <c r="D51" s="34"/>
      <c r="E51" s="34"/>
      <c r="F51" s="34"/>
      <c r="G51" s="35"/>
      <c r="H51" s="25"/>
      <c r="I51" s="25"/>
      <c r="J51" s="26"/>
      <c r="K51" s="26">
        <f>K42+K50</f>
        <v>391660</v>
      </c>
      <c r="L51" s="36"/>
      <c r="M51" s="37"/>
    </row>
    <row r="52" spans="1:14" s="3" customFormat="1" ht="12.75" customHeight="1" x14ac:dyDescent="0.3"/>
    <row r="53" spans="1:14" s="3" customFormat="1" ht="12.75" customHeight="1" x14ac:dyDescent="0.3">
      <c r="H53" s="23"/>
      <c r="I53" s="24"/>
      <c r="N53" s="1"/>
    </row>
    <row r="54" spans="1:14" x14ac:dyDescent="0.3">
      <c r="H54" s="23"/>
      <c r="I54" s="24"/>
      <c r="N54" s="1"/>
    </row>
    <row r="55" spans="1:14" x14ac:dyDescent="0.3">
      <c r="H55" s="23"/>
      <c r="I55" s="24"/>
      <c r="N55" s="1"/>
    </row>
    <row r="56" spans="1:14" x14ac:dyDescent="0.3">
      <c r="H56" s="23"/>
      <c r="I56" s="24"/>
      <c r="N56" s="1"/>
    </row>
    <row r="57" spans="1:14" x14ac:dyDescent="0.3">
      <c r="I57" s="24"/>
      <c r="N57" s="1"/>
    </row>
    <row r="58" spans="1:14" x14ac:dyDescent="0.3">
      <c r="I58" s="24"/>
      <c r="N58" s="1"/>
    </row>
    <row r="59" spans="1:14" x14ac:dyDescent="0.3">
      <c r="B59" s="1"/>
      <c r="I59" s="30"/>
    </row>
    <row r="60" spans="1:14" x14ac:dyDescent="0.3">
      <c r="J60" s="1"/>
    </row>
  </sheetData>
  <mergeCells count="97">
    <mergeCell ref="L20:M20"/>
    <mergeCell ref="L25:M25"/>
    <mergeCell ref="B28:G28"/>
    <mergeCell ref="L28:M28"/>
    <mergeCell ref="B15:G15"/>
    <mergeCell ref="L15:M15"/>
    <mergeCell ref="B16:G16"/>
    <mergeCell ref="L16:M16"/>
    <mergeCell ref="B17:G17"/>
    <mergeCell ref="L17:M17"/>
    <mergeCell ref="L21:M24"/>
    <mergeCell ref="L26:M26"/>
    <mergeCell ref="B26:G26"/>
    <mergeCell ref="B27:G27"/>
    <mergeCell ref="L27:M27"/>
    <mergeCell ref="B18:G18"/>
    <mergeCell ref="L18:M18"/>
    <mergeCell ref="B20:G20"/>
    <mergeCell ref="B13:G13"/>
    <mergeCell ref="L13:M13"/>
    <mergeCell ref="B14:G14"/>
    <mergeCell ref="L14:M14"/>
    <mergeCell ref="B10:G10"/>
    <mergeCell ref="L10:M10"/>
    <mergeCell ref="B11:G11"/>
    <mergeCell ref="L11:M11"/>
    <mergeCell ref="B5:G5"/>
    <mergeCell ref="L5:M5"/>
    <mergeCell ref="B6:G6"/>
    <mergeCell ref="L6:M6"/>
    <mergeCell ref="B12:G12"/>
    <mergeCell ref="L12:M12"/>
    <mergeCell ref="B7:G7"/>
    <mergeCell ref="L7:M7"/>
    <mergeCell ref="B8:G8"/>
    <mergeCell ref="L8:M8"/>
    <mergeCell ref="B9:G9"/>
    <mergeCell ref="L9:M9"/>
    <mergeCell ref="A1:M1"/>
    <mergeCell ref="A3:A4"/>
    <mergeCell ref="B3:G4"/>
    <mergeCell ref="H3:H4"/>
    <mergeCell ref="I3:I4"/>
    <mergeCell ref="J3:K3"/>
    <mergeCell ref="L3:M4"/>
    <mergeCell ref="B48:G48"/>
    <mergeCell ref="L48:M48"/>
    <mergeCell ref="L43:M43"/>
    <mergeCell ref="B35:G35"/>
    <mergeCell ref="L35:M35"/>
    <mergeCell ref="B40:G40"/>
    <mergeCell ref="L40:M40"/>
    <mergeCell ref="B41:G41"/>
    <mergeCell ref="L41:M41"/>
    <mergeCell ref="L36:M36"/>
    <mergeCell ref="B45:G45"/>
    <mergeCell ref="L45:M45"/>
    <mergeCell ref="B46:G46"/>
    <mergeCell ref="B34:G34"/>
    <mergeCell ref="L34:M34"/>
    <mergeCell ref="B31:G31"/>
    <mergeCell ref="L32:M32"/>
    <mergeCell ref="L31:M31"/>
    <mergeCell ref="B33:G33"/>
    <mergeCell ref="B32:G32"/>
    <mergeCell ref="B19:G19"/>
    <mergeCell ref="L19:M19"/>
    <mergeCell ref="B50:G50"/>
    <mergeCell ref="L50:M50"/>
    <mergeCell ref="B42:G42"/>
    <mergeCell ref="L39:M39"/>
    <mergeCell ref="B29:G29"/>
    <mergeCell ref="L29:M29"/>
    <mergeCell ref="B30:G30"/>
    <mergeCell ref="L30:M30"/>
    <mergeCell ref="B36:G36"/>
    <mergeCell ref="B37:G37"/>
    <mergeCell ref="B49:G49"/>
    <mergeCell ref="L49:M49"/>
    <mergeCell ref="L33:M33"/>
    <mergeCell ref="B47:G47"/>
    <mergeCell ref="B51:G51"/>
    <mergeCell ref="L51:M51"/>
    <mergeCell ref="B44:G44"/>
    <mergeCell ref="B43:G43"/>
    <mergeCell ref="B21:G21"/>
    <mergeCell ref="B22:G22"/>
    <mergeCell ref="B23:G23"/>
    <mergeCell ref="B24:G24"/>
    <mergeCell ref="B25:G25"/>
    <mergeCell ref="L47:M47"/>
    <mergeCell ref="L37:M37"/>
    <mergeCell ref="L44:M44"/>
    <mergeCell ref="L46:M46"/>
    <mergeCell ref="L38:M38"/>
    <mergeCell ref="B38:G38"/>
    <mergeCell ref="B39:G39"/>
  </mergeCells>
  <pageMargins left="0.39370078740157483" right="0.39370078740157483" top="0.78740157480314965" bottom="0.39370078740157483" header="0.31496062992125984" footer="0.31496062992125984"/>
  <pageSetup paperSize="9" scale="76" fitToHeight="0" orientation="portrait" r:id="rId1"/>
  <colBreaks count="1" manualBreakCount="1">
    <brk id="13" max="86" man="1"/>
  </colBreaks>
  <ignoredErrors>
    <ignoredError sqref="A39:A4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смета</vt:lpstr>
      <vt:lpstr>смета!Область_печати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2023-02-13T16:23:04Z</dcterms:modified>
</cp:coreProperties>
</file>