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01\TARQ\H\a_kakornikova\Desktop\Biblio\LD\Британка\Выставочный сад\Золотное шитье\Сметы\"/>
    </mc:Choice>
  </mc:AlternateContent>
  <bookViews>
    <workbookView xWindow="0" yWindow="0" windowWidth="21600" windowHeight="9735"/>
  </bookViews>
  <sheets>
    <sheet name="смет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3" i="1"/>
  <c r="D23" i="1"/>
  <c r="E24" i="1" s="1"/>
  <c r="F24" i="1" s="1"/>
  <c r="F15" i="1"/>
  <c r="F14" i="1"/>
  <c r="F13" i="1"/>
  <c r="F12" i="1"/>
  <c r="F11" i="1"/>
  <c r="F10" i="1"/>
  <c r="F17" i="1" s="1"/>
  <c r="F9" i="1"/>
  <c r="F8" i="1"/>
  <c r="F7" i="1"/>
  <c r="F6" i="1"/>
  <c r="F19" i="1" l="1"/>
  <c r="F18" i="1"/>
  <c r="F16" i="1" s="1"/>
  <c r="F20" i="1" s="1"/>
  <c r="F28" i="1"/>
  <c r="F22" i="1"/>
  <c r="F29" i="1"/>
  <c r="F30" i="1"/>
  <c r="F27" i="1" l="1"/>
  <c r="F31" i="1" s="1"/>
  <c r="F32" i="1" s="1"/>
</calcChain>
</file>

<file path=xl/sharedStrings.xml><?xml version="1.0" encoding="utf-8"?>
<sst xmlns="http://schemas.openxmlformats.org/spreadsheetml/2006/main" count="56" uniqueCount="37">
  <si>
    <t>Сметный расчет, выставочный проект "Золотное шитье"</t>
  </si>
  <si>
    <t>№ пп</t>
  </si>
  <si>
    <t>Наименование</t>
  </si>
  <si>
    <t>Единица измерения</t>
  </si>
  <si>
    <t>Количество</t>
  </si>
  <si>
    <t>Цена, руб.</t>
  </si>
  <si>
    <t>ИТОГО сумма, руб.</t>
  </si>
  <si>
    <t xml:space="preserve">I. </t>
  </si>
  <si>
    <t>Благоустройство (материалы + работы)</t>
  </si>
  <si>
    <t>Материалы</t>
  </si>
  <si>
    <t>Дорожки (дерево, галька, геотекстиль)</t>
  </si>
  <si>
    <t>м2</t>
  </si>
  <si>
    <t>Деревянная площадка (дерево, галька, геотекстиль)</t>
  </si>
  <si>
    <t>Пропитка для дерева</t>
  </si>
  <si>
    <t>шт.</t>
  </si>
  <si>
    <t>Навес канопи</t>
  </si>
  <si>
    <t>компл.</t>
  </si>
  <si>
    <t>Скамья из хвороста</t>
  </si>
  <si>
    <t>Габионы</t>
  </si>
  <si>
    <t>Сухие злаки</t>
  </si>
  <si>
    <t>Прожектор декоративной подсветки</t>
  </si>
  <si>
    <t>Напольный светильник + стекло</t>
  </si>
  <si>
    <t>Работы</t>
  </si>
  <si>
    <t>Монтажные работы</t>
  </si>
  <si>
    <t>Транспортные и накладные
расходы, непредвиденные расходы</t>
  </si>
  <si>
    <t>Демонтажные работы</t>
  </si>
  <si>
    <t>ИТОГО материалы + работы</t>
  </si>
  <si>
    <t>II.</t>
  </si>
  <si>
    <t>Озеленение (материалы + работы)</t>
  </si>
  <si>
    <t>Деревья</t>
  </si>
  <si>
    <t>Многолетники и злаки</t>
  </si>
  <si>
    <t>Грунт плодородный</t>
  </si>
  <si>
    <t>куб.м.</t>
  </si>
  <si>
    <t xml:space="preserve">Кора лиственницы 5-10 </t>
  </si>
  <si>
    <t>Отсыпка грунтом, корой, посадка растений</t>
  </si>
  <si>
    <t>ВСЕГО:</t>
  </si>
  <si>
    <t>Расчет выполнен по состоянию на февраль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</si>
</sst>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b/>
      <sz val="10"/>
      <color theme="1"/>
      <name val="Franklin Gothic Book"/>
      <family val="2"/>
      <charset val="204"/>
    </font>
    <font>
      <sz val="10"/>
      <color theme="1"/>
      <name val="Franklin Gothic Boo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4" fontId="4" fillId="4" borderId="6" xfId="1" applyNumberFormat="1" applyFont="1" applyFill="1" applyBorder="1" applyAlignment="1"/>
    <xf numFmtId="0" fontId="5" fillId="2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J24" sqref="J24"/>
    </sheetView>
  </sheetViews>
  <sheetFormatPr defaultRowHeight="15.75" x14ac:dyDescent="0.3"/>
  <cols>
    <col min="1" max="1" width="9.28515625" style="3" bestFit="1" customWidth="1"/>
    <col min="2" max="2" width="49.42578125" style="3" customWidth="1"/>
    <col min="3" max="3" width="14.140625" style="3" customWidth="1"/>
    <col min="4" max="4" width="11.5703125" style="3" customWidth="1"/>
    <col min="5" max="5" width="11.28515625" style="3" bestFit="1" customWidth="1"/>
    <col min="6" max="6" width="16.140625" style="3" customWidth="1"/>
    <col min="7" max="16384" width="9.140625" style="3"/>
  </cols>
  <sheetData>
    <row r="1" spans="1:6" x14ac:dyDescent="0.3">
      <c r="A1" s="1" t="s">
        <v>0</v>
      </c>
      <c r="B1" s="2"/>
      <c r="C1" s="2"/>
      <c r="D1" s="2"/>
      <c r="E1" s="2"/>
      <c r="F1" s="2"/>
    </row>
    <row r="2" spans="1:6" ht="10.5" customHeight="1" x14ac:dyDescent="0.3">
      <c r="A2" s="2"/>
      <c r="B2" s="2"/>
      <c r="C2" s="2"/>
      <c r="D2" s="2"/>
      <c r="E2" s="2"/>
      <c r="F2" s="2"/>
    </row>
    <row r="3" spans="1:6" x14ac:dyDescent="0.3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5" t="s">
        <v>6</v>
      </c>
    </row>
    <row r="4" spans="1:6" x14ac:dyDescent="0.3">
      <c r="A4" s="4"/>
      <c r="B4" s="4"/>
      <c r="C4" s="5"/>
      <c r="D4" s="4"/>
      <c r="E4" s="4"/>
      <c r="F4" s="4"/>
    </row>
    <row r="5" spans="1:6" x14ac:dyDescent="0.3">
      <c r="A5" s="6" t="s">
        <v>7</v>
      </c>
      <c r="B5" s="7" t="s">
        <v>8</v>
      </c>
      <c r="C5" s="7"/>
      <c r="D5" s="7"/>
      <c r="E5" s="7"/>
      <c r="F5" s="8"/>
    </row>
    <row r="6" spans="1:6" x14ac:dyDescent="0.3">
      <c r="A6" s="9"/>
      <c r="B6" s="10" t="s">
        <v>9</v>
      </c>
      <c r="C6" s="10"/>
      <c r="D6" s="10"/>
      <c r="E6" s="10"/>
      <c r="F6" s="11">
        <f>SUM(F7:F15)</f>
        <v>293860</v>
      </c>
    </row>
    <row r="7" spans="1:6" x14ac:dyDescent="0.3">
      <c r="A7" s="12">
        <v>1</v>
      </c>
      <c r="B7" s="12" t="s">
        <v>10</v>
      </c>
      <c r="C7" s="12" t="s">
        <v>11</v>
      </c>
      <c r="D7" s="12">
        <v>10</v>
      </c>
      <c r="E7" s="13">
        <v>4000</v>
      </c>
      <c r="F7" s="13">
        <f t="shared" ref="F7:F15" si="0">D7*E7</f>
        <v>40000</v>
      </c>
    </row>
    <row r="8" spans="1:6" x14ac:dyDescent="0.3">
      <c r="A8" s="14">
        <v>2</v>
      </c>
      <c r="B8" s="14" t="s">
        <v>12</v>
      </c>
      <c r="C8" s="14" t="s">
        <v>11</v>
      </c>
      <c r="D8" s="14">
        <v>17.59</v>
      </c>
      <c r="E8" s="15">
        <v>4000</v>
      </c>
      <c r="F8" s="15">
        <f t="shared" si="0"/>
        <v>70360</v>
      </c>
    </row>
    <row r="9" spans="1:6" x14ac:dyDescent="0.3">
      <c r="A9" s="14">
        <v>3</v>
      </c>
      <c r="B9" s="14" t="s">
        <v>13</v>
      </c>
      <c r="C9" s="14" t="s">
        <v>14</v>
      </c>
      <c r="D9" s="14">
        <v>3</v>
      </c>
      <c r="E9" s="15">
        <v>1500</v>
      </c>
      <c r="F9" s="15">
        <f t="shared" si="0"/>
        <v>4500</v>
      </c>
    </row>
    <row r="10" spans="1:6" x14ac:dyDescent="0.3">
      <c r="A10" s="14">
        <v>4</v>
      </c>
      <c r="B10" s="14" t="s">
        <v>15</v>
      </c>
      <c r="C10" s="14" t="s">
        <v>16</v>
      </c>
      <c r="D10" s="14">
        <v>1</v>
      </c>
      <c r="E10" s="15">
        <v>30000</v>
      </c>
      <c r="F10" s="15">
        <f t="shared" si="0"/>
        <v>30000</v>
      </c>
    </row>
    <row r="11" spans="1:6" x14ac:dyDescent="0.3">
      <c r="A11" s="14">
        <v>5</v>
      </c>
      <c r="B11" s="14" t="s">
        <v>17</v>
      </c>
      <c r="C11" s="14" t="s">
        <v>16</v>
      </c>
      <c r="D11" s="14">
        <v>1</v>
      </c>
      <c r="E11" s="15">
        <v>5000</v>
      </c>
      <c r="F11" s="15">
        <f t="shared" si="0"/>
        <v>5000</v>
      </c>
    </row>
    <row r="12" spans="1:6" x14ac:dyDescent="0.3">
      <c r="A12" s="14">
        <v>6</v>
      </c>
      <c r="B12" s="14" t="s">
        <v>18</v>
      </c>
      <c r="C12" s="14" t="s">
        <v>14</v>
      </c>
      <c r="D12" s="14">
        <v>14</v>
      </c>
      <c r="E12" s="15">
        <v>2000</v>
      </c>
      <c r="F12" s="15">
        <f t="shared" si="0"/>
        <v>28000</v>
      </c>
    </row>
    <row r="13" spans="1:6" x14ac:dyDescent="0.3">
      <c r="A13" s="14">
        <v>7</v>
      </c>
      <c r="B13" s="14" t="s">
        <v>19</v>
      </c>
      <c r="C13" s="14" t="s">
        <v>16</v>
      </c>
      <c r="D13" s="14">
        <v>1</v>
      </c>
      <c r="E13" s="15">
        <v>20000</v>
      </c>
      <c r="F13" s="15">
        <f t="shared" si="0"/>
        <v>20000</v>
      </c>
    </row>
    <row r="14" spans="1:6" x14ac:dyDescent="0.3">
      <c r="A14" s="14">
        <v>8</v>
      </c>
      <c r="B14" s="14" t="s">
        <v>20</v>
      </c>
      <c r="C14" s="14" t="s">
        <v>16</v>
      </c>
      <c r="D14" s="14">
        <v>11</v>
      </c>
      <c r="E14" s="15">
        <v>6000</v>
      </c>
      <c r="F14" s="15">
        <f t="shared" si="0"/>
        <v>66000</v>
      </c>
    </row>
    <row r="15" spans="1:6" x14ac:dyDescent="0.3">
      <c r="A15" s="14">
        <v>9</v>
      </c>
      <c r="B15" s="14" t="s">
        <v>21</v>
      </c>
      <c r="C15" s="14" t="s">
        <v>16</v>
      </c>
      <c r="D15" s="14">
        <v>1</v>
      </c>
      <c r="E15" s="15">
        <v>30000</v>
      </c>
      <c r="F15" s="15">
        <f t="shared" si="0"/>
        <v>30000</v>
      </c>
    </row>
    <row r="16" spans="1:6" x14ac:dyDescent="0.3">
      <c r="A16" s="16"/>
      <c r="B16" s="17" t="s">
        <v>22</v>
      </c>
      <c r="C16" s="18"/>
      <c r="D16" s="18"/>
      <c r="E16" s="18"/>
      <c r="F16" s="19">
        <f>SUM(F17:F19)</f>
        <v>431974.2</v>
      </c>
    </row>
    <row r="17" spans="1:6" x14ac:dyDescent="0.3">
      <c r="A17" s="14">
        <v>1</v>
      </c>
      <c r="B17" s="14" t="s">
        <v>23</v>
      </c>
      <c r="C17" s="14" t="s">
        <v>16</v>
      </c>
      <c r="D17" s="14"/>
      <c r="E17" s="15"/>
      <c r="F17" s="15">
        <f>SUM(F10+F12+F13+F14+F15+F7+F11+F8+F9)*0.8</f>
        <v>235088</v>
      </c>
    </row>
    <row r="18" spans="1:6" ht="27" x14ac:dyDescent="0.3">
      <c r="A18" s="14">
        <v>2</v>
      </c>
      <c r="B18" s="20" t="s">
        <v>24</v>
      </c>
      <c r="C18" s="14" t="s">
        <v>16</v>
      </c>
      <c r="D18" s="14"/>
      <c r="E18" s="15"/>
      <c r="F18" s="15">
        <f>SUM(F7:F15,F17)*0.15</f>
        <v>79342.2</v>
      </c>
    </row>
    <row r="19" spans="1:6" x14ac:dyDescent="0.3">
      <c r="A19" s="14">
        <v>3</v>
      </c>
      <c r="B19" s="14" t="s">
        <v>25</v>
      </c>
      <c r="C19" s="14" t="s">
        <v>16</v>
      </c>
      <c r="D19" s="14"/>
      <c r="E19" s="15"/>
      <c r="F19" s="15">
        <f>F17*0.5</f>
        <v>117544</v>
      </c>
    </row>
    <row r="20" spans="1:6" x14ac:dyDescent="0.3">
      <c r="A20" s="21" t="s">
        <v>26</v>
      </c>
      <c r="B20" s="22"/>
      <c r="C20" s="22"/>
      <c r="D20" s="22"/>
      <c r="E20" s="23"/>
      <c r="F20" s="24">
        <f>F6+F16</f>
        <v>725834.2</v>
      </c>
    </row>
    <row r="21" spans="1:6" x14ac:dyDescent="0.3">
      <c r="A21" s="25" t="s">
        <v>27</v>
      </c>
      <c r="B21" s="26" t="s">
        <v>28</v>
      </c>
      <c r="C21" s="26"/>
      <c r="D21" s="26"/>
      <c r="E21" s="26"/>
      <c r="F21" s="27"/>
    </row>
    <row r="22" spans="1:6" x14ac:dyDescent="0.3">
      <c r="A22" s="9"/>
      <c r="B22" s="10" t="s">
        <v>9</v>
      </c>
      <c r="C22" s="10"/>
      <c r="D22" s="10"/>
      <c r="E22" s="10"/>
      <c r="F22" s="11">
        <f>SUM(F23:F26)</f>
        <v>181880</v>
      </c>
    </row>
    <row r="23" spans="1:6" x14ac:dyDescent="0.3">
      <c r="A23" s="14">
        <v>1</v>
      </c>
      <c r="B23" s="14" t="s">
        <v>29</v>
      </c>
      <c r="C23" s="28" t="s">
        <v>11</v>
      </c>
      <c r="D23" s="28">
        <f>27.83+9.61</f>
        <v>37.44</v>
      </c>
      <c r="E23" s="15">
        <v>50000</v>
      </c>
      <c r="F23" s="15">
        <f>E23</f>
        <v>50000</v>
      </c>
    </row>
    <row r="24" spans="1:6" x14ac:dyDescent="0.3">
      <c r="A24" s="14">
        <v>2</v>
      </c>
      <c r="B24" s="14" t="s">
        <v>30</v>
      </c>
      <c r="C24" s="28"/>
      <c r="D24" s="28"/>
      <c r="E24" s="15">
        <f>2000*D23</f>
        <v>74880</v>
      </c>
      <c r="F24" s="15">
        <f>E24</f>
        <v>74880</v>
      </c>
    </row>
    <row r="25" spans="1:6" x14ac:dyDescent="0.3">
      <c r="A25" s="14">
        <v>3</v>
      </c>
      <c r="B25" s="20" t="s">
        <v>31</v>
      </c>
      <c r="C25" s="14" t="s">
        <v>32</v>
      </c>
      <c r="D25" s="29">
        <v>10</v>
      </c>
      <c r="E25" s="15">
        <v>3700</v>
      </c>
      <c r="F25" s="15">
        <f>D25*E25</f>
        <v>37000</v>
      </c>
    </row>
    <row r="26" spans="1:6" x14ac:dyDescent="0.3">
      <c r="A26" s="14">
        <v>4</v>
      </c>
      <c r="B26" s="20" t="s">
        <v>33</v>
      </c>
      <c r="C26" s="14" t="s">
        <v>14</v>
      </c>
      <c r="D26" s="29">
        <v>50</v>
      </c>
      <c r="E26" s="15">
        <v>400</v>
      </c>
      <c r="F26" s="15">
        <f>D26*E26</f>
        <v>20000</v>
      </c>
    </row>
    <row r="27" spans="1:6" x14ac:dyDescent="0.3">
      <c r="A27" s="16"/>
      <c r="B27" s="17" t="s">
        <v>22</v>
      </c>
      <c r="C27" s="18"/>
      <c r="D27" s="18"/>
      <c r="E27" s="18"/>
      <c r="F27" s="19">
        <f>SUM(F28:F30)</f>
        <v>154598</v>
      </c>
    </row>
    <row r="28" spans="1:6" x14ac:dyDescent="0.3">
      <c r="A28" s="14">
        <v>1</v>
      </c>
      <c r="B28" s="20" t="s">
        <v>34</v>
      </c>
      <c r="C28" s="14" t="s">
        <v>16</v>
      </c>
      <c r="D28" s="29"/>
      <c r="E28" s="15"/>
      <c r="F28" s="15">
        <f>(F24+F23+F25+F26)*0.2</f>
        <v>36376</v>
      </c>
    </row>
    <row r="29" spans="1:6" ht="27" x14ac:dyDescent="0.3">
      <c r="A29" s="14">
        <v>2</v>
      </c>
      <c r="B29" s="20" t="s">
        <v>24</v>
      </c>
      <c r="C29" s="14" t="s">
        <v>16</v>
      </c>
      <c r="D29" s="29"/>
      <c r="E29" s="15"/>
      <c r="F29" s="15">
        <f>SUM(F23:F26)*0.15</f>
        <v>27282</v>
      </c>
    </row>
    <row r="30" spans="1:6" x14ac:dyDescent="0.3">
      <c r="A30" s="14">
        <v>3</v>
      </c>
      <c r="B30" s="14" t="s">
        <v>25</v>
      </c>
      <c r="C30" s="14" t="s">
        <v>16</v>
      </c>
      <c r="D30" s="14"/>
      <c r="E30" s="15"/>
      <c r="F30" s="15">
        <f>SUM(F23:F26)*0.5</f>
        <v>90940</v>
      </c>
    </row>
    <row r="31" spans="1:6" x14ac:dyDescent="0.3">
      <c r="A31" s="21" t="s">
        <v>26</v>
      </c>
      <c r="B31" s="22"/>
      <c r="C31" s="22"/>
      <c r="D31" s="22"/>
      <c r="E31" s="23"/>
      <c r="F31" s="24">
        <f>F22+F27</f>
        <v>336478</v>
      </c>
    </row>
    <row r="32" spans="1:6" x14ac:dyDescent="0.3">
      <c r="A32" s="30" t="s">
        <v>35</v>
      </c>
      <c r="B32" s="31"/>
      <c r="C32" s="31"/>
      <c r="D32" s="31"/>
      <c r="E32" s="31"/>
      <c r="F32" s="32">
        <f>F20+F31</f>
        <v>1062312.2</v>
      </c>
    </row>
    <row r="33" spans="1:6" x14ac:dyDescent="0.3">
      <c r="A33" s="33" t="s">
        <v>36</v>
      </c>
      <c r="B33" s="33"/>
      <c r="C33" s="33"/>
      <c r="D33" s="33"/>
      <c r="E33" s="33"/>
      <c r="F33" s="33"/>
    </row>
    <row r="34" spans="1:6" x14ac:dyDescent="0.3">
      <c r="A34" s="2"/>
      <c r="B34" s="2"/>
      <c r="C34" s="2"/>
      <c r="D34" s="2"/>
      <c r="E34" s="2"/>
      <c r="F34" s="2"/>
    </row>
  </sheetData>
  <mergeCells count="15">
    <mergeCell ref="B27:E27"/>
    <mergeCell ref="A31:E31"/>
    <mergeCell ref="A32:E32"/>
    <mergeCell ref="B6:E6"/>
    <mergeCell ref="B16:E16"/>
    <mergeCell ref="A20:E20"/>
    <mergeCell ref="B22:E22"/>
    <mergeCell ref="C23:C24"/>
    <mergeCell ref="D23:D2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Какорникова</dc:creator>
  <cp:lastModifiedBy>Алина Какорникова</cp:lastModifiedBy>
  <dcterms:created xsi:type="dcterms:W3CDTF">2023-02-14T19:38:20Z</dcterms:created>
  <dcterms:modified xsi:type="dcterms:W3CDTF">2023-02-14T19:39:34Z</dcterms:modified>
</cp:coreProperties>
</file>