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D:\Рабочий стол\Британка\contest\Final\"/>
    </mc:Choice>
  </mc:AlternateContent>
  <xr:revisionPtr revIDLastSave="0" documentId="8_{73F3A85D-E51D-4553-BB5F-FF64ADBBCAAE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смета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2" i="1"/>
  <c r="F13" i="1"/>
  <c r="F15" i="1"/>
  <c r="F26" i="1" l="1"/>
  <c r="F25" i="1"/>
  <c r="E24" i="1"/>
  <c r="F24" i="1" s="1"/>
  <c r="F23" i="1"/>
  <c r="F14" i="1"/>
  <c r="F10" i="1"/>
  <c r="F9" i="1"/>
  <c r="F8" i="1"/>
  <c r="F7" i="1"/>
  <c r="F17" i="1" l="1"/>
  <c r="F22" i="1"/>
  <c r="F29" i="1"/>
  <c r="F6" i="1"/>
  <c r="F28" i="1"/>
  <c r="F30" i="1"/>
  <c r="F19" i="1" l="1"/>
  <c r="F18" i="1"/>
  <c r="F16" i="1" s="1"/>
  <c r="F20" i="1" s="1"/>
  <c r="F27" i="1"/>
  <c r="F31" i="1" s="1"/>
  <c r="F32" i="1" l="1"/>
</calcChain>
</file>

<file path=xl/sharedStrings.xml><?xml version="1.0" encoding="utf-8"?>
<sst xmlns="http://schemas.openxmlformats.org/spreadsheetml/2006/main" count="48" uniqueCount="33">
  <si>
    <t>м2</t>
  </si>
  <si>
    <t>компл.</t>
  </si>
  <si>
    <t>Демонтажные работы</t>
  </si>
  <si>
    <t>Транспортные и накладные
расходы, непредвиденные расходы</t>
  </si>
  <si>
    <t>ВСЕГО:</t>
  </si>
  <si>
    <t>№ пп</t>
  </si>
  <si>
    <t>Благоустройство (материалы + работы)</t>
  </si>
  <si>
    <t>II.</t>
  </si>
  <si>
    <t>Озеленение (материалы + работы)</t>
  </si>
  <si>
    <t>Цена, руб.</t>
  </si>
  <si>
    <t>Материалы</t>
  </si>
  <si>
    <t>ИТОГО сумма, руб.</t>
  </si>
  <si>
    <t>Работы</t>
  </si>
  <si>
    <t>Монтажные работы</t>
  </si>
  <si>
    <t>ИТОГО материалы + работы</t>
  </si>
  <si>
    <t xml:space="preserve">I. </t>
  </si>
  <si>
    <t>Грунт плодородный</t>
  </si>
  <si>
    <t>куб.м.</t>
  </si>
  <si>
    <t>шт.</t>
  </si>
  <si>
    <t>Прожектор декоративной подсветки</t>
  </si>
  <si>
    <t>Многолетники и злаки</t>
  </si>
  <si>
    <t xml:space="preserve">Кора лиственницы 5-10 </t>
  </si>
  <si>
    <t>Отсыпка грунтом, корой, посадка растений</t>
  </si>
  <si>
    <t>Наименование</t>
  </si>
  <si>
    <t>СМЕТА</t>
  </si>
  <si>
    <t>Сад "Луна - Луна"</t>
  </si>
  <si>
    <t>Ед. изм.</t>
  </si>
  <si>
    <t>Кол-во</t>
  </si>
  <si>
    <t>Бордюр между цветниками и дорожкой кортен 1мм</t>
  </si>
  <si>
    <t>Арт-объект (на подшипниках) "Луна - беличье колесо"</t>
  </si>
  <si>
    <t>Арт-объект "Луна-пауза" из кортена (21 м2, 10мм)</t>
  </si>
  <si>
    <t>Деревья и кустарники</t>
  </si>
  <si>
    <t>Дорожки и сухой сад (гравий, геотекстиль)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</si>
</sst>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tifakt Element Light"/>
      <family val="2"/>
      <charset val="204"/>
    </font>
    <font>
      <sz val="11"/>
      <color theme="1"/>
      <name val="Artifakt Element Light"/>
      <family val="2"/>
      <charset val="204"/>
    </font>
    <font>
      <b/>
      <sz val="10"/>
      <color theme="1"/>
      <name val="Artifakt Element Light"/>
      <family val="2"/>
      <charset val="204"/>
    </font>
    <font>
      <sz val="10"/>
      <color theme="1"/>
      <name val="Artifakt Element Light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3" borderId="0" xfId="0" applyFont="1" applyFill="1"/>
    <xf numFmtId="0" fontId="3" fillId="0" borderId="0" xfId="0" applyFont="1"/>
    <xf numFmtId="0" fontId="4" fillId="3" borderId="2" xfId="0" applyFont="1" applyFill="1" applyBorder="1" applyAlignment="1"/>
    <xf numFmtId="3" fontId="4" fillId="3" borderId="4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4" fillId="0" borderId="2" xfId="0" applyFont="1" applyFill="1" applyBorder="1" applyAlignment="1"/>
    <xf numFmtId="3" fontId="4" fillId="0" borderId="4" xfId="0" applyNumberFormat="1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4" fillId="2" borderId="4" xfId="1" applyNumberFormat="1" applyFont="1" applyFill="1" applyBorder="1" applyAlignment="1"/>
    <xf numFmtId="0" fontId="5" fillId="3" borderId="0" xfId="0" applyFont="1" applyFill="1"/>
    <xf numFmtId="0" fontId="4" fillId="0" borderId="0" xfId="0" applyFont="1" applyFill="1" applyAlignment="1">
      <alignment horizontal="center" vertical="center"/>
    </xf>
    <xf numFmtId="0" fontId="3" fillId="0" borderId="0" xfId="0" applyFont="1" applyFill="1"/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2" fillId="3" borderId="0" xfId="0" applyFont="1" applyFill="1" applyAlignment="1">
      <alignment horizontal="center"/>
    </xf>
    <xf numFmtId="0" fontId="3" fillId="3" borderId="8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3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5" fillId="0" borderId="1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workbookViewId="0">
      <selection activeCell="J33" sqref="J33"/>
    </sheetView>
  </sheetViews>
  <sheetFormatPr defaultRowHeight="17.25" x14ac:dyDescent="0.35"/>
  <cols>
    <col min="1" max="1" width="8.140625" style="2" customWidth="1"/>
    <col min="2" max="2" width="50.5703125" style="2" customWidth="1"/>
    <col min="3" max="3" width="12.42578125" style="2" customWidth="1"/>
    <col min="4" max="4" width="11.5703125" style="2" customWidth="1"/>
    <col min="5" max="5" width="11.28515625" style="2" bestFit="1" customWidth="1"/>
    <col min="6" max="6" width="16.140625" style="2" customWidth="1"/>
    <col min="7" max="16384" width="9.140625" style="2"/>
  </cols>
  <sheetData>
    <row r="1" spans="1:6" ht="15.75" customHeight="1" x14ac:dyDescent="0.35">
      <c r="A1" s="27" t="s">
        <v>24</v>
      </c>
      <c r="B1" s="27"/>
      <c r="C1" s="27"/>
      <c r="D1" s="27"/>
      <c r="E1" s="27"/>
      <c r="F1" s="27"/>
    </row>
    <row r="2" spans="1:6" ht="35.25" customHeight="1" x14ac:dyDescent="0.35">
      <c r="A2" s="28" t="s">
        <v>25</v>
      </c>
      <c r="B2" s="28"/>
      <c r="C2" s="28"/>
      <c r="D2" s="28"/>
      <c r="E2" s="28"/>
      <c r="F2" s="28"/>
    </row>
    <row r="3" spans="1:6" x14ac:dyDescent="0.35">
      <c r="A3" s="30" t="s">
        <v>5</v>
      </c>
      <c r="B3" s="30" t="s">
        <v>23</v>
      </c>
      <c r="C3" s="29" t="s">
        <v>26</v>
      </c>
      <c r="D3" s="30" t="s">
        <v>27</v>
      </c>
      <c r="E3" s="30" t="s">
        <v>9</v>
      </c>
      <c r="F3" s="29" t="s">
        <v>11</v>
      </c>
    </row>
    <row r="4" spans="1:6" x14ac:dyDescent="0.35">
      <c r="A4" s="30"/>
      <c r="B4" s="30"/>
      <c r="C4" s="29"/>
      <c r="D4" s="30"/>
      <c r="E4" s="30"/>
      <c r="F4" s="30"/>
    </row>
    <row r="5" spans="1:6" s="19" customFormat="1" ht="24" customHeight="1" x14ac:dyDescent="0.25">
      <c r="A5" s="15" t="s">
        <v>15</v>
      </c>
      <c r="B5" s="17" t="s">
        <v>6</v>
      </c>
      <c r="C5" s="17"/>
      <c r="D5" s="17"/>
      <c r="E5" s="17"/>
      <c r="F5" s="18"/>
    </row>
    <row r="6" spans="1:6" x14ac:dyDescent="0.35">
      <c r="A6" s="3"/>
      <c r="B6" s="34" t="s">
        <v>10</v>
      </c>
      <c r="C6" s="34"/>
      <c r="D6" s="34"/>
      <c r="E6" s="34"/>
      <c r="F6" s="4">
        <f>SUM(F7:F15)</f>
        <v>604960</v>
      </c>
    </row>
    <row r="7" spans="1:6" x14ac:dyDescent="0.35">
      <c r="A7" s="5">
        <v>1</v>
      </c>
      <c r="B7" s="20" t="s">
        <v>32</v>
      </c>
      <c r="C7" s="5" t="s">
        <v>0</v>
      </c>
      <c r="D7" s="5">
        <v>22</v>
      </c>
      <c r="E7" s="6">
        <v>3200</v>
      </c>
      <c r="F7" s="6">
        <f t="shared" ref="F7:F15" si="0">D7*E7</f>
        <v>70400</v>
      </c>
    </row>
    <row r="8" spans="1:6" x14ac:dyDescent="0.35">
      <c r="A8" s="7">
        <v>2</v>
      </c>
      <c r="B8" s="21" t="s">
        <v>28</v>
      </c>
      <c r="C8" s="7" t="s">
        <v>0</v>
      </c>
      <c r="D8" s="7">
        <v>6.9</v>
      </c>
      <c r="E8" s="8">
        <v>2400</v>
      </c>
      <c r="F8" s="8">
        <f t="shared" si="0"/>
        <v>16560</v>
      </c>
    </row>
    <row r="9" spans="1:6" x14ac:dyDescent="0.35">
      <c r="A9" s="7">
        <v>3</v>
      </c>
      <c r="B9" s="21" t="s">
        <v>29</v>
      </c>
      <c r="C9" s="7" t="s">
        <v>18</v>
      </c>
      <c r="D9" s="7">
        <v>1</v>
      </c>
      <c r="E9" s="8">
        <v>250000</v>
      </c>
      <c r="F9" s="8">
        <f t="shared" si="0"/>
        <v>250000</v>
      </c>
    </row>
    <row r="10" spans="1:6" x14ac:dyDescent="0.35">
      <c r="A10" s="7">
        <v>4</v>
      </c>
      <c r="B10" s="21" t="s">
        <v>30</v>
      </c>
      <c r="C10" s="7" t="s">
        <v>18</v>
      </c>
      <c r="D10" s="7">
        <v>1</v>
      </c>
      <c r="E10" s="8">
        <v>250000</v>
      </c>
      <c r="F10" s="8">
        <f t="shared" si="0"/>
        <v>250000</v>
      </c>
    </row>
    <row r="11" spans="1:6" x14ac:dyDescent="0.35">
      <c r="A11" s="7">
        <v>5</v>
      </c>
      <c r="B11" s="21" t="s">
        <v>19</v>
      </c>
      <c r="C11" s="7" t="s">
        <v>18</v>
      </c>
      <c r="D11" s="7">
        <v>3</v>
      </c>
      <c r="E11" s="8">
        <v>6000</v>
      </c>
      <c r="F11" s="8">
        <f t="shared" si="0"/>
        <v>18000</v>
      </c>
    </row>
    <row r="12" spans="1:6" hidden="1" x14ac:dyDescent="0.35">
      <c r="A12" s="7"/>
      <c r="B12" s="21"/>
      <c r="C12" s="7"/>
      <c r="D12" s="7"/>
      <c r="E12" s="8"/>
      <c r="F12" s="8">
        <f t="shared" si="0"/>
        <v>0</v>
      </c>
    </row>
    <row r="13" spans="1:6" hidden="1" x14ac:dyDescent="0.35">
      <c r="A13" s="7"/>
      <c r="B13" s="21"/>
      <c r="C13" s="7"/>
      <c r="D13" s="7"/>
      <c r="E13" s="8"/>
      <c r="F13" s="8">
        <f t="shared" si="0"/>
        <v>0</v>
      </c>
    </row>
    <row r="14" spans="1:6" hidden="1" x14ac:dyDescent="0.35">
      <c r="A14" s="7"/>
      <c r="B14" s="21"/>
      <c r="C14" s="7"/>
      <c r="D14" s="7"/>
      <c r="E14" s="8"/>
      <c r="F14" s="8">
        <f t="shared" si="0"/>
        <v>0</v>
      </c>
    </row>
    <row r="15" spans="1:6" hidden="1" x14ac:dyDescent="0.35">
      <c r="A15" s="7"/>
      <c r="B15" s="21"/>
      <c r="C15" s="7"/>
      <c r="D15" s="7"/>
      <c r="E15" s="8"/>
      <c r="F15" s="8">
        <f t="shared" si="0"/>
        <v>0</v>
      </c>
    </row>
    <row r="16" spans="1:6" x14ac:dyDescent="0.35">
      <c r="A16" s="9"/>
      <c r="B16" s="35" t="s">
        <v>12</v>
      </c>
      <c r="C16" s="36"/>
      <c r="D16" s="36"/>
      <c r="E16" s="36"/>
      <c r="F16" s="10">
        <f>SUM(F17:F19)</f>
        <v>390199.2</v>
      </c>
    </row>
    <row r="17" spans="1:6" x14ac:dyDescent="0.35">
      <c r="A17" s="7">
        <v>1</v>
      </c>
      <c r="B17" s="21" t="s">
        <v>13</v>
      </c>
      <c r="C17" s="7" t="s">
        <v>1</v>
      </c>
      <c r="D17" s="7"/>
      <c r="E17" s="8"/>
      <c r="F17" s="8">
        <f>SUM(F10+F12+F13+F14+F15+F7+F11+F8+F9)*0.3</f>
        <v>181488</v>
      </c>
    </row>
    <row r="18" spans="1:6" ht="31.5" x14ac:dyDescent="0.35">
      <c r="A18" s="7">
        <v>2</v>
      </c>
      <c r="B18" s="26" t="s">
        <v>3</v>
      </c>
      <c r="C18" s="7" t="s">
        <v>1</v>
      </c>
      <c r="D18" s="7"/>
      <c r="E18" s="8"/>
      <c r="F18" s="8">
        <f>SUM(F7:F15,F17)*0.15</f>
        <v>117967.2</v>
      </c>
    </row>
    <row r="19" spans="1:6" x14ac:dyDescent="0.35">
      <c r="A19" s="7">
        <v>3</v>
      </c>
      <c r="B19" s="21" t="s">
        <v>2</v>
      </c>
      <c r="C19" s="7" t="s">
        <v>1</v>
      </c>
      <c r="D19" s="7"/>
      <c r="E19" s="8"/>
      <c r="F19" s="8">
        <f>F17*0.5</f>
        <v>90744</v>
      </c>
    </row>
    <row r="20" spans="1:6" ht="19.5" customHeight="1" x14ac:dyDescent="0.35">
      <c r="A20" s="31" t="s">
        <v>14</v>
      </c>
      <c r="B20" s="32"/>
      <c r="C20" s="32"/>
      <c r="D20" s="32"/>
      <c r="E20" s="33"/>
      <c r="F20" s="11">
        <f>F6+F16</f>
        <v>995159.2</v>
      </c>
    </row>
    <row r="21" spans="1:6" s="16" customFormat="1" ht="28.5" customHeight="1" x14ac:dyDescent="0.35">
      <c r="A21" s="22" t="s">
        <v>7</v>
      </c>
      <c r="B21" s="25" t="s">
        <v>8</v>
      </c>
      <c r="C21" s="23"/>
      <c r="D21" s="23"/>
      <c r="E21" s="23"/>
      <c r="F21" s="24"/>
    </row>
    <row r="22" spans="1:6" x14ac:dyDescent="0.35">
      <c r="A22" s="3"/>
      <c r="B22" s="34" t="s">
        <v>10</v>
      </c>
      <c r="C22" s="34"/>
      <c r="D22" s="34"/>
      <c r="E22" s="34"/>
      <c r="F22" s="4">
        <f>SUM(F23:F26)</f>
        <v>165000</v>
      </c>
    </row>
    <row r="23" spans="1:6" x14ac:dyDescent="0.35">
      <c r="A23" s="7">
        <v>1</v>
      </c>
      <c r="B23" s="21" t="s">
        <v>31</v>
      </c>
      <c r="C23" s="39" t="s">
        <v>0</v>
      </c>
      <c r="D23" s="39">
        <v>35</v>
      </c>
      <c r="E23" s="8">
        <v>50000</v>
      </c>
      <c r="F23" s="8">
        <f>E23</f>
        <v>50000</v>
      </c>
    </row>
    <row r="24" spans="1:6" x14ac:dyDescent="0.35">
      <c r="A24" s="7">
        <v>2</v>
      </c>
      <c r="B24" s="21" t="s">
        <v>20</v>
      </c>
      <c r="C24" s="39"/>
      <c r="D24" s="39"/>
      <c r="E24" s="8">
        <f>2000*D23</f>
        <v>70000</v>
      </c>
      <c r="F24" s="8">
        <f>E24</f>
        <v>70000</v>
      </c>
    </row>
    <row r="25" spans="1:6" x14ac:dyDescent="0.35">
      <c r="A25" s="7">
        <v>3</v>
      </c>
      <c r="B25" s="26" t="s">
        <v>16</v>
      </c>
      <c r="C25" s="7" t="s">
        <v>17</v>
      </c>
      <c r="D25" s="12">
        <v>10</v>
      </c>
      <c r="E25" s="8">
        <v>3700</v>
      </c>
      <c r="F25" s="8">
        <f>D25*E25</f>
        <v>37000</v>
      </c>
    </row>
    <row r="26" spans="1:6" x14ac:dyDescent="0.35">
      <c r="A26" s="7">
        <v>4</v>
      </c>
      <c r="B26" s="26" t="s">
        <v>21</v>
      </c>
      <c r="C26" s="7" t="s">
        <v>18</v>
      </c>
      <c r="D26" s="12">
        <v>20</v>
      </c>
      <c r="E26" s="8">
        <v>400</v>
      </c>
      <c r="F26" s="8">
        <f>D26*E26</f>
        <v>8000</v>
      </c>
    </row>
    <row r="27" spans="1:6" x14ac:dyDescent="0.35">
      <c r="A27" s="9"/>
      <c r="B27" s="35" t="s">
        <v>12</v>
      </c>
      <c r="C27" s="36"/>
      <c r="D27" s="36"/>
      <c r="E27" s="36"/>
      <c r="F27" s="10">
        <f>SUM(F28:F30)</f>
        <v>140250</v>
      </c>
    </row>
    <row r="28" spans="1:6" x14ac:dyDescent="0.35">
      <c r="A28" s="7">
        <v>1</v>
      </c>
      <c r="B28" s="26" t="s">
        <v>22</v>
      </c>
      <c r="C28" s="7" t="s">
        <v>1</v>
      </c>
      <c r="D28" s="12"/>
      <c r="E28" s="8"/>
      <c r="F28" s="8">
        <f>(F24+F23+F25+F26)*0.2</f>
        <v>33000</v>
      </c>
    </row>
    <row r="29" spans="1:6" ht="31.5" x14ac:dyDescent="0.35">
      <c r="A29" s="7">
        <v>2</v>
      </c>
      <c r="B29" s="26" t="s">
        <v>3</v>
      </c>
      <c r="C29" s="7" t="s">
        <v>1</v>
      </c>
      <c r="D29" s="12"/>
      <c r="E29" s="8"/>
      <c r="F29" s="8">
        <f>SUM(F23:F26)*0.15</f>
        <v>24750</v>
      </c>
    </row>
    <row r="30" spans="1:6" x14ac:dyDescent="0.35">
      <c r="A30" s="7">
        <v>3</v>
      </c>
      <c r="B30" s="21" t="s">
        <v>2</v>
      </c>
      <c r="C30" s="7" t="s">
        <v>1</v>
      </c>
      <c r="D30" s="7"/>
      <c r="E30" s="8"/>
      <c r="F30" s="8">
        <f>SUM(F23:F26)*0.5</f>
        <v>82500</v>
      </c>
    </row>
    <row r="31" spans="1:6" x14ac:dyDescent="0.35">
      <c r="A31" s="31" t="s">
        <v>14</v>
      </c>
      <c r="B31" s="32"/>
      <c r="C31" s="32"/>
      <c r="D31" s="32"/>
      <c r="E31" s="33"/>
      <c r="F31" s="11">
        <f>F22+F27</f>
        <v>305250</v>
      </c>
    </row>
    <row r="32" spans="1:6" x14ac:dyDescent="0.35">
      <c r="A32" s="37" t="s">
        <v>4</v>
      </c>
      <c r="B32" s="38"/>
      <c r="C32" s="38"/>
      <c r="D32" s="38"/>
      <c r="E32" s="38"/>
      <c r="F32" s="13">
        <f>F20+F31</f>
        <v>1300409.2</v>
      </c>
    </row>
    <row r="33" spans="1:6" x14ac:dyDescent="0.35">
      <c r="A33" s="14"/>
      <c r="B33" s="14"/>
      <c r="C33" s="14"/>
      <c r="D33" s="14"/>
      <c r="E33" s="14"/>
      <c r="F33" s="14"/>
    </row>
    <row r="34" spans="1:6" x14ac:dyDescent="0.35">
      <c r="A34" s="1"/>
      <c r="B34" s="1"/>
      <c r="C34" s="1"/>
      <c r="D34" s="1"/>
      <c r="E34" s="1"/>
      <c r="F34" s="1"/>
    </row>
  </sheetData>
  <mergeCells count="17">
    <mergeCell ref="A32:E32"/>
    <mergeCell ref="A3:A4"/>
    <mergeCell ref="B3:B4"/>
    <mergeCell ref="C3:C4"/>
    <mergeCell ref="D3:D4"/>
    <mergeCell ref="A31:E31"/>
    <mergeCell ref="B22:E22"/>
    <mergeCell ref="B27:E27"/>
    <mergeCell ref="C23:C24"/>
    <mergeCell ref="D23:D24"/>
    <mergeCell ref="A1:F1"/>
    <mergeCell ref="A2:F2"/>
    <mergeCell ref="F3:F4"/>
    <mergeCell ref="E3:E4"/>
    <mergeCell ref="A20:E20"/>
    <mergeCell ref="B6:E6"/>
    <mergeCell ref="B16:E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андреев</dc:creator>
  <cp:lastModifiedBy>Acer PC</cp:lastModifiedBy>
  <dcterms:created xsi:type="dcterms:W3CDTF">2015-06-05T18:19:34Z</dcterms:created>
  <dcterms:modified xsi:type="dcterms:W3CDTF">2023-02-15T12:30:20Z</dcterms:modified>
</cp:coreProperties>
</file>